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Дорожная карта" sheetId="1" state="visible" r:id="rId1"/>
    <sheet name="Дашборд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b val="1"/>
      <color rgb="001F4E78"/>
      <sz val="18"/>
    </font>
    <font>
      <b val="1"/>
      <color rgb="001F2937"/>
    </font>
    <font>
      <b val="1"/>
      <sz val="14"/>
    </font>
    <font>
      <b val="1"/>
      <sz val="18"/>
    </font>
    <font>
      <b val="1"/>
    </font>
  </fonts>
  <fills count="5">
    <fill>
      <patternFill/>
    </fill>
    <fill>
      <patternFill patternType="gray125"/>
    </fill>
    <fill>
      <patternFill patternType="solid">
        <fgColor rgb="00DDEBF7"/>
      </patternFill>
    </fill>
    <fill>
      <patternFill patternType="solid">
        <fgColor rgb="00F3EAFB"/>
      </patternFill>
    </fill>
    <fill>
      <patternFill patternType="solid">
        <fgColor rgb="00EAF4FB"/>
      </patternFill>
    </fill>
  </fills>
  <borders count="2">
    <border>
      <left/>
      <right/>
      <top/>
      <bottom/>
      <diagonal/>
    </border>
    <border>
      <left style="thin">
        <color rgb="00D9E2F3"/>
      </left>
      <right style="thin">
        <color rgb="00D9E2F3"/>
      </right>
      <top style="thin">
        <color rgb="00D9E2F3"/>
      </top>
      <bottom style="thin">
        <color rgb="00D9E2F3"/>
      </bottom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4" fillId="0" borderId="0" pivotButton="0" quotePrefix="0" xfId="0"/>
    <xf numFmtId="0" fontId="5" fillId="3" borderId="1" applyAlignment="1" pivotButton="0" quotePrefix="0" xfId="0">
      <alignment horizontal="center"/>
    </xf>
    <xf numFmtId="0" fontId="0" fillId="3" borderId="1" pivotButton="0" quotePrefix="0" xfId="0"/>
    <xf numFmtId="0" fontId="2" fillId="2" borderId="1" applyAlignment="1" pivotButton="0" quotePrefix="0" xfId="0">
      <alignment horizontal="center" vertical="center" wrapText="1"/>
    </xf>
    <xf numFmtId="0" fontId="5" fillId="3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vertical="center" wrapText="1"/>
    </xf>
    <xf numFmtId="3" fontId="0" fillId="0" borderId="1" applyAlignment="1" pivotButton="0" quotePrefix="0" xfId="0">
      <alignment vertical="center" wrapText="1"/>
    </xf>
    <xf numFmtId="0" fontId="5" fillId="4" borderId="1" applyAlignment="1" pivotButton="0" quotePrefix="0" xfId="0">
      <alignment vertical="center" wrapText="1"/>
    </xf>
    <xf numFmtId="3" fontId="5" fillId="4" borderId="1" applyAlignment="1" pivotButton="0" quotePrefix="0" xfId="0">
      <alignment vertical="center" wrapText="1"/>
    </xf>
    <xf numFmtId="0" fontId="5" fillId="4" borderId="1" pivotButton="0" quotePrefix="0" xfId="0"/>
    <xf numFmtId="3" fontId="5" fillId="4" borderId="1" pivotButton="0" quotePrefix="0" xfId="0"/>
    <xf numFmtId="0" fontId="1" fillId="0" borderId="0" pivotButton="0" quotePrefix="0" xfId="0"/>
    <xf numFmtId="0" fontId="2" fillId="2" borderId="1" applyAlignment="1" pivotButton="0" quotePrefix="0" xfId="0">
      <alignment vertical="center" wrapText="1"/>
    </xf>
    <xf numFmtId="4" fontId="0" fillId="0" borderId="1" applyAlignment="1" pivotButton="0" quotePrefix="0" xfId="0">
      <alignment vertical="center" wrapText="1"/>
    </xf>
    <xf numFmtId="10" fontId="0" fillId="0" borderId="1" applyAlignment="1" pivotButton="0" quotePrefix="0" xfId="0">
      <alignment vertical="center" wrapText="1"/>
    </xf>
    <xf numFmtId="0" fontId="3" fillId="0" borderId="0" pivotButton="0" quotePrefix="0" xfId="0"/>
    <xf numFmtId="9" fontId="0" fillId="0" borderId="1" applyAlignment="1" pivotButton="0" quotePrefix="0" xfId="0">
      <alignment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styles" Target="styles.xml" Id="rId3" /><Relationship Type="http://schemas.openxmlformats.org/officeDocument/2006/relationships/theme" Target="theme/theme1.xml" Id="rId4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/>
          <a:p>
            <a:pPr>
              <a:defRPr/>
            </a:pPr>
            <a:r>
              <a:t>Свод подразделений, сумма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'Дашборд'!E16</f>
            </strRef>
          </tx>
          <spPr>
            <a:ln>
              <a:prstDash val="solid"/>
            </a:ln>
          </spPr>
          <cat>
            <numRef>
              <f>'Дашборд'!$A$17:$A$19</f>
            </numRef>
          </cat>
          <val>
            <numRef>
              <f>'Дашборд'!$E$17:$E$19</f>
            </numRef>
          </val>
        </ser>
        <ser>
          <idx val="1"/>
          <order val="1"/>
          <tx>
            <strRef>
              <f>'Дашборд'!F16</f>
            </strRef>
          </tx>
          <spPr>
            <a:ln>
              <a:prstDash val="solid"/>
            </a:ln>
          </spPr>
          <cat>
            <numRef>
              <f>'Дашборд'!$A$17:$A$19</f>
            </numRef>
          </cat>
          <val>
            <numRef>
              <f>'Дашборд'!$F$17:$F$19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/>
              <a:p>
                <a:pPr>
                  <a:defRPr/>
                </a:pPr>
                <a:r>
                  <a:t>Подразделение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/>
              <a:p>
                <a:pPr>
                  <a:defRPr/>
                </a:pPr>
                <a:r>
                  <a:t>Сумма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/>
          <a:p>
            <a:pPr>
              <a:defRPr/>
            </a:pPr>
            <a:r>
              <a:t>Дорожная карта, накопительная сумма</a:t>
            </a:r>
          </a:p>
        </rich>
      </tx>
    </title>
    <plotArea>
      <lineChart>
        <grouping val="standard"/>
        <ser>
          <idx val="0"/>
          <order val="0"/>
          <tx>
            <strRef>
              <f>'Дашборд'!C48</f>
            </strRef>
          </tx>
          <spPr>
            <a:ln>
              <a:prstDash val="solid"/>
            </a:ln>
          </spPr>
          <marker>
            <symbol val="none"/>
            <spPr>
              <a:ln>
                <a:prstDash val="solid"/>
              </a:ln>
            </spPr>
          </marker>
          <cat>
            <numRef>
              <f>'Дашборд'!$A$49:$A$79</f>
            </numRef>
          </cat>
          <val>
            <numRef>
              <f>'Дашборд'!$C$49:$C$79</f>
            </numRef>
          </val>
        </ser>
        <ser>
          <idx val="1"/>
          <order val="1"/>
          <tx>
            <strRef>
              <f>'Дашборд'!D48</f>
            </strRef>
          </tx>
          <spPr>
            <a:ln>
              <a:prstDash val="solid"/>
            </a:ln>
          </spPr>
          <marker>
            <symbol val="none"/>
            <spPr>
              <a:ln>
                <a:prstDash val="solid"/>
              </a:ln>
            </spPr>
          </marker>
          <cat>
            <numRef>
              <f>'Дашборд'!$A$49:$A$79</f>
            </numRef>
          </cat>
          <val>
            <numRef>
              <f>'Дашборд'!$D$49:$D$79</f>
            </numRef>
          </val>
        </ser>
        <ser>
          <idx val="2"/>
          <order val="2"/>
          <tx>
            <strRef>
              <f>'Дашборд'!E48</f>
            </strRef>
          </tx>
          <spPr>
            <a:ln>
              <a:prstDash val="solid"/>
            </a:ln>
          </spPr>
          <marker>
            <symbol val="none"/>
            <spPr>
              <a:ln>
                <a:prstDash val="solid"/>
              </a:ln>
            </spPr>
          </marker>
          <cat>
            <numRef>
              <f>'Дашборд'!$A$49:$A$79</f>
            </numRef>
          </cat>
          <val>
            <numRef>
              <f>'Дашборд'!$E$49:$E$79</f>
            </numRef>
          </val>
        </ser>
        <axId val="10"/>
        <axId val="100"/>
      </line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oneCellAnchor>
    <from>
      <col>10</col>
      <colOff>0</colOff>
      <row>4</row>
      <rowOff>0</rowOff>
    </from>
    <ext cx="6480000" cy="3240000"/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oneCellAnchor>
  <oneCellAnchor>
    <from>
      <col>10</col>
      <colOff>0</colOff>
      <row>21</row>
      <rowOff>0</rowOff>
    </from>
    <ext cx="6480000" cy="3240000"/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R36"/>
  <sheetViews>
    <sheetView workbookViewId="0">
      <pane xSplit="4" ySplit="1" topLeftCell="E2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8" customWidth="1" min="1" max="1"/>
    <col width="13" customWidth="1" min="2" max="2"/>
    <col width="13" customWidth="1" min="3" max="3"/>
    <col width="35" customWidth="1" min="4" max="4"/>
    <col width="13" customWidth="1" min="5" max="5"/>
    <col width="13" customWidth="1" min="6" max="6"/>
    <col width="13" customWidth="1" min="7" max="7"/>
    <col width="13" customWidth="1" min="8" max="8"/>
    <col width="13" customWidth="1" min="9" max="9"/>
    <col width="13" customWidth="1" min="10" max="10"/>
    <col width="13" customWidth="1" min="11" max="11"/>
    <col width="13" customWidth="1" min="12" max="12"/>
    <col width="13" customWidth="1" min="13" max="13"/>
    <col width="13" customWidth="1" min="14" max="14"/>
    <col width="13" customWidth="1" min="15" max="15"/>
    <col width="13" customWidth="1" min="16" max="16"/>
    <col width="13" customWidth="1" min="17" max="17"/>
    <col width="13" customWidth="1" min="18" max="18"/>
    <col width="13" customWidth="1" min="19" max="19"/>
    <col width="13" customWidth="1" min="20" max="20"/>
    <col width="13" customWidth="1" min="21" max="21"/>
    <col width="13" customWidth="1" min="22" max="22"/>
    <col width="13" customWidth="1" min="23" max="23"/>
    <col width="13" customWidth="1" min="24" max="24"/>
    <col width="13" customWidth="1" min="25" max="25"/>
    <col width="13" customWidth="1" min="26" max="26"/>
    <col width="13" customWidth="1" min="27" max="27"/>
    <col width="13" customWidth="1" min="28" max="28"/>
    <col width="13" customWidth="1" min="29" max="29"/>
    <col width="13" customWidth="1" min="30" max="30"/>
    <col width="13" customWidth="1" min="31" max="31"/>
    <col width="13" customWidth="1" min="32" max="32"/>
    <col width="13" customWidth="1" min="33" max="33"/>
    <col width="13" customWidth="1" min="34" max="34"/>
    <col width="13" customWidth="1" min="35" max="35"/>
    <col width="13" customWidth="1" min="36" max="36"/>
    <col width="13" customWidth="1" min="37" max="37"/>
    <col width="13" customWidth="1" min="38" max="38"/>
    <col width="13" customWidth="1" min="39" max="39"/>
    <col width="13" customWidth="1" min="40" max="40"/>
    <col width="13" customWidth="1" min="41" max="41"/>
    <col width="13" customWidth="1" min="42" max="42"/>
    <col width="13" customWidth="1" min="43" max="43"/>
    <col width="13" customWidth="1" min="44" max="44"/>
    <col width="13" customWidth="1" min="45" max="45"/>
    <col width="13" customWidth="1" min="46" max="46"/>
    <col width="13" customWidth="1" min="47" max="47"/>
    <col width="13" customWidth="1" min="48" max="48"/>
    <col width="13" customWidth="1" min="49" max="49"/>
    <col width="13" customWidth="1" min="50" max="50"/>
    <col width="13" customWidth="1" min="51" max="51"/>
    <col width="13" customWidth="1" min="52" max="52"/>
    <col width="13" customWidth="1" min="53" max="53"/>
    <col width="13" customWidth="1" min="54" max="54"/>
    <col width="13" customWidth="1" min="55" max="55"/>
    <col width="13" customWidth="1" min="56" max="56"/>
    <col width="13" customWidth="1" min="57" max="57"/>
    <col width="13" customWidth="1" min="58" max="58"/>
    <col width="13" customWidth="1" min="59" max="59"/>
    <col width="13" customWidth="1" min="60" max="60"/>
    <col width="13" customWidth="1" min="61" max="61"/>
    <col width="13" customWidth="1" min="62" max="62"/>
    <col width="13" customWidth="1" min="63" max="63"/>
    <col width="13" customWidth="1" min="64" max="64"/>
    <col width="13" customWidth="1" min="65" max="65"/>
    <col width="13" customWidth="1" min="66" max="66"/>
    <col width="13" customWidth="1" min="67" max="67"/>
    <col width="13" customWidth="1" min="68" max="68"/>
    <col width="13" customWidth="1" min="69" max="69"/>
    <col width="13" customWidth="1" min="70" max="70"/>
  </cols>
  <sheetData>
    <row r="1">
      <c r="A1" s="1" t="inlineStr">
        <is>
          <t>Дорожная карта</t>
        </is>
      </c>
      <c r="E1" t="inlineStr">
        <is>
          <t>Дата контроля: 19.07.2026</t>
        </is>
      </c>
    </row>
    <row r="2">
      <c r="E2" t="inlineStr">
        <is>
          <t>Период: 01.07.2026 — 19.07.2026</t>
        </is>
      </c>
    </row>
    <row r="3">
      <c r="E3" s="2" t="inlineStr">
        <is>
          <t>1 неделя (1-7)</t>
        </is>
      </c>
      <c r="F3" s="3" t="n"/>
      <c r="G3" s="3" t="n"/>
      <c r="H3" s="3" t="n"/>
      <c r="I3" s="3" t="n"/>
      <c r="J3" s="3" t="n"/>
      <c r="K3" s="3" t="n"/>
      <c r="L3" s="3" t="n"/>
      <c r="M3" s="3" t="n"/>
      <c r="N3" s="3" t="n"/>
      <c r="O3" s="2" t="inlineStr">
        <is>
          <t>2 неделя (8-14)</t>
        </is>
      </c>
      <c r="P3" s="3" t="n"/>
      <c r="Q3" s="3" t="n"/>
      <c r="R3" s="3" t="n"/>
      <c r="S3" s="3" t="n"/>
      <c r="T3" s="3" t="n"/>
      <c r="U3" s="3" t="n"/>
      <c r="V3" s="3" t="n"/>
      <c r="W3" s="3" t="n"/>
      <c r="X3" s="3" t="n"/>
      <c r="Y3" s="2" t="inlineStr">
        <is>
          <t>3 неделя (15-21)</t>
        </is>
      </c>
      <c r="Z3" s="3" t="n"/>
      <c r="AA3" s="3" t="n"/>
      <c r="AB3" s="3" t="n"/>
      <c r="AC3" s="3" t="n"/>
      <c r="AD3" s="3" t="n"/>
      <c r="AE3" s="3" t="n"/>
      <c r="AF3" s="3" t="n"/>
      <c r="AG3" s="3" t="n"/>
      <c r="AH3" s="3" t="n"/>
      <c r="AI3" s="2" t="inlineStr">
        <is>
          <t>4 неделя (22-28)</t>
        </is>
      </c>
      <c r="AJ3" s="3" t="n"/>
      <c r="AK3" s="3" t="n"/>
      <c r="AL3" s="3" t="n"/>
      <c r="AM3" s="3" t="n"/>
      <c r="AN3" s="3" t="n"/>
      <c r="AO3" s="3" t="n"/>
      <c r="AP3" s="3" t="n"/>
      <c r="AQ3" s="3" t="n"/>
      <c r="AR3" s="3" t="n"/>
      <c r="AS3" s="2" t="inlineStr">
        <is>
          <t>5 неделя (29-31)</t>
        </is>
      </c>
      <c r="AT3" s="3" t="n"/>
      <c r="AU3" s="3" t="n"/>
      <c r="AV3" s="3" t="n"/>
      <c r="AW3" s="3" t="n"/>
      <c r="AX3" s="3" t="n"/>
      <c r="AY3" s="3" t="n"/>
      <c r="AZ3" s="3" t="n"/>
      <c r="BA3" s="3" t="n"/>
      <c r="BB3" s="3" t="n"/>
      <c r="BD3" s="2" t="inlineStr">
        <is>
          <t>ПТ, Сплит</t>
        </is>
      </c>
      <c r="BE3" s="3" t="n"/>
      <c r="BF3" s="3" t="n"/>
      <c r="BG3" s="2" t="inlineStr">
        <is>
          <t>ВПТ</t>
        </is>
      </c>
      <c r="BH3" s="3" t="n"/>
      <c r="BI3" s="2" t="inlineStr">
        <is>
          <t>Секции</t>
        </is>
      </c>
      <c r="BJ3" s="3" t="n"/>
      <c r="BK3" s="2" t="inlineStr">
        <is>
          <t>ДЕНЬГИ</t>
        </is>
      </c>
      <c r="BL3" s="3" t="n"/>
      <c r="BM3" s="3" t="n"/>
      <c r="BN3" s="3" t="n"/>
      <c r="BO3" s="3" t="n"/>
      <c r="BP3" s="3" t="n"/>
      <c r="BQ3" s="3" t="n"/>
      <c r="BR3" s="3" t="n"/>
    </row>
    <row r="4">
      <c r="A4" s="4" t="inlineStr">
        <is>
          <t>№</t>
        </is>
      </c>
      <c r="B4" s="4" t="inlineStr">
        <is>
          <t>Дата начала</t>
        </is>
      </c>
      <c r="C4" s="4" t="inlineStr">
        <is>
          <t>Статус</t>
        </is>
      </c>
      <c r="D4" s="4" t="inlineStr">
        <is>
          <t>ФИО</t>
        </is>
      </c>
      <c r="E4" s="4" t="inlineStr">
        <is>
          <t>Факт $ из 1С</t>
        </is>
      </c>
      <c r="F4" s="4" t="inlineStr">
        <is>
          <t>Факт ПТ</t>
        </is>
      </c>
      <c r="G4" s="4" t="inlineStr">
        <is>
          <t>Факт $ МГ/секции</t>
        </is>
      </c>
      <c r="H4" s="4" t="inlineStr">
        <is>
          <t>Факт МГ/секции</t>
        </is>
      </c>
      <c r="I4" s="4" t="inlineStr">
        <is>
          <t>Факт ВПТ</t>
        </is>
      </c>
      <c r="J4" s="4" t="inlineStr">
        <is>
          <t>Тех. задание ПТ</t>
        </is>
      </c>
      <c r="K4" s="4" t="inlineStr">
        <is>
          <t>Тех задание $</t>
        </is>
      </c>
      <c r="L4" s="4" t="inlineStr">
        <is>
          <t>Тех. задание ВПТ</t>
        </is>
      </c>
      <c r="M4" s="4" t="inlineStr">
        <is>
          <t>Разница ПТ $</t>
        </is>
      </c>
      <c r="N4" s="4" t="inlineStr">
        <is>
          <t>Факт СПЛИТ</t>
        </is>
      </c>
      <c r="O4" s="4" t="inlineStr">
        <is>
          <t>Факт $ из 1С</t>
        </is>
      </c>
      <c r="P4" s="4" t="inlineStr">
        <is>
          <t>Факт ПТ</t>
        </is>
      </c>
      <c r="Q4" s="4" t="inlineStr">
        <is>
          <t>Факт $ МГ/секции</t>
        </is>
      </c>
      <c r="R4" s="4" t="inlineStr">
        <is>
          <t>Факт МГ/секции</t>
        </is>
      </c>
      <c r="S4" s="4" t="inlineStr">
        <is>
          <t>Факт ВПТ</t>
        </is>
      </c>
      <c r="T4" s="4" t="inlineStr">
        <is>
          <t>Тех. задание ПТ</t>
        </is>
      </c>
      <c r="U4" s="4" t="inlineStr">
        <is>
          <t>Тех задание $</t>
        </is>
      </c>
      <c r="V4" s="4" t="inlineStr">
        <is>
          <t>Тех. задание ВПТ</t>
        </is>
      </c>
      <c r="W4" s="4" t="inlineStr">
        <is>
          <t>Разница ПТ $</t>
        </is>
      </c>
      <c r="X4" s="4" t="inlineStr">
        <is>
          <t>Факт СПЛИТ</t>
        </is>
      </c>
      <c r="Y4" s="4" t="inlineStr">
        <is>
          <t>Факт $ из 1С</t>
        </is>
      </c>
      <c r="Z4" s="4" t="inlineStr">
        <is>
          <t>Факт ПТ</t>
        </is>
      </c>
      <c r="AA4" s="4" t="inlineStr">
        <is>
          <t>Факт $ МГ/секции</t>
        </is>
      </c>
      <c r="AB4" s="4" t="inlineStr">
        <is>
          <t>Факт МГ/секции</t>
        </is>
      </c>
      <c r="AC4" s="4" t="inlineStr">
        <is>
          <t>Факт ВПТ</t>
        </is>
      </c>
      <c r="AD4" s="4" t="inlineStr">
        <is>
          <t>Тех. задание ПТ</t>
        </is>
      </c>
      <c r="AE4" s="4" t="inlineStr">
        <is>
          <t>Тех задание $</t>
        </is>
      </c>
      <c r="AF4" s="4" t="inlineStr">
        <is>
          <t>Тех. задание ВПТ</t>
        </is>
      </c>
      <c r="AG4" s="4" t="inlineStr">
        <is>
          <t>Разница ПТ $</t>
        </is>
      </c>
      <c r="AH4" s="4" t="inlineStr">
        <is>
          <t>Факт СПЛИТ</t>
        </is>
      </c>
      <c r="AI4" s="4" t="inlineStr">
        <is>
          <t>Факт $ из 1С</t>
        </is>
      </c>
      <c r="AJ4" s="4" t="inlineStr">
        <is>
          <t>Факт ПТ</t>
        </is>
      </c>
      <c r="AK4" s="4" t="inlineStr">
        <is>
          <t>Факт $ МГ/секции</t>
        </is>
      </c>
      <c r="AL4" s="4" t="inlineStr">
        <is>
          <t>Факт МГ/секции</t>
        </is>
      </c>
      <c r="AM4" s="4" t="inlineStr">
        <is>
          <t>Факт ВПТ</t>
        </is>
      </c>
      <c r="AN4" s="4" t="inlineStr">
        <is>
          <t>Тех. задание ПТ</t>
        </is>
      </c>
      <c r="AO4" s="4" t="inlineStr">
        <is>
          <t>Тех задание $</t>
        </is>
      </c>
      <c r="AP4" s="4" t="inlineStr">
        <is>
          <t>Тех. задание ВПТ</t>
        </is>
      </c>
      <c r="AQ4" s="4" t="inlineStr">
        <is>
          <t>Разница ПТ $</t>
        </is>
      </c>
      <c r="AR4" s="4" t="inlineStr">
        <is>
          <t>Факт СПЛИТ</t>
        </is>
      </c>
      <c r="AS4" s="4" t="inlineStr">
        <is>
          <t>Факт $ из 1С</t>
        </is>
      </c>
      <c r="AT4" s="4" t="inlineStr">
        <is>
          <t>Факт ПТ</t>
        </is>
      </c>
      <c r="AU4" s="4" t="inlineStr">
        <is>
          <t>Факт $ МГ/секции</t>
        </is>
      </c>
      <c r="AV4" s="4" t="inlineStr">
        <is>
          <t>Факт МГ/секции</t>
        </is>
      </c>
      <c r="AW4" s="4" t="inlineStr">
        <is>
          <t>Факт ВПТ</t>
        </is>
      </c>
      <c r="AX4" s="4" t="inlineStr">
        <is>
          <t>Тех. задание ПТ</t>
        </is>
      </c>
      <c r="AY4" s="4" t="inlineStr">
        <is>
          <t>Тех задание $</t>
        </is>
      </c>
      <c r="AZ4" s="4" t="inlineStr">
        <is>
          <t>Тех. задание ВПТ</t>
        </is>
      </c>
      <c r="BA4" s="4" t="inlineStr">
        <is>
          <t>Разница ПТ $</t>
        </is>
      </c>
      <c r="BB4" s="4" t="inlineStr">
        <is>
          <t>Факт СПЛИТ</t>
        </is>
      </c>
      <c r="BD4" s="4" t="inlineStr">
        <is>
          <t>Тех. задание ПТ</t>
        </is>
      </c>
      <c r="BE4" s="4" t="inlineStr">
        <is>
          <t>Факт ПТ</t>
        </is>
      </c>
      <c r="BF4" s="4" t="inlineStr">
        <is>
          <t>Факт СПЛИТ</t>
        </is>
      </c>
      <c r="BG4" s="4" t="inlineStr">
        <is>
          <t>Тех. задание ВПТ</t>
        </is>
      </c>
      <c r="BH4" s="4" t="inlineStr">
        <is>
          <t>Факт ВПТ</t>
        </is>
      </c>
      <c r="BI4" s="4" t="inlineStr">
        <is>
          <t>Тех. задание</t>
        </is>
      </c>
      <c r="BJ4" s="4" t="inlineStr">
        <is>
          <t>Факт</t>
        </is>
      </c>
      <c r="BK4" s="4" t="inlineStr">
        <is>
          <t>Тех задание $</t>
        </is>
      </c>
      <c r="BL4" s="4" t="inlineStr">
        <is>
          <t>Факт ПТ 1С $</t>
        </is>
      </c>
      <c r="BM4" s="4" t="inlineStr">
        <is>
          <t>Факт МГ/секции 1С $</t>
        </is>
      </c>
      <c r="BN4" s="4" t="inlineStr">
        <is>
          <t>Прочие услуги $</t>
        </is>
      </c>
      <c r="BO4" s="4" t="inlineStr">
        <is>
          <t>Факт общий $</t>
        </is>
      </c>
      <c r="BP4" s="4" t="inlineStr">
        <is>
          <t>Средняя стоимость ПТ прошлого месяца $</t>
        </is>
      </c>
      <c r="BQ4" s="4" t="inlineStr">
        <is>
          <t>Ранрейт $</t>
        </is>
      </c>
      <c r="BR4" s="4" t="inlineStr">
        <is>
          <t>Средняя стоимость ПТ на новый месяц</t>
        </is>
      </c>
    </row>
    <row r="5">
      <c r="A5" s="5" t="n"/>
      <c r="B5" s="5" t="n"/>
      <c r="C5" s="5" t="n"/>
      <c r="D5" s="5" t="inlineStr">
        <is>
          <t>ТРЕНАЖЕРНЫЙ ЗАЛ</t>
        </is>
      </c>
      <c r="E5" s="5" t="n"/>
      <c r="F5" s="5" t="n"/>
      <c r="G5" s="5" t="n"/>
      <c r="H5" s="5" t="n"/>
      <c r="I5" s="5" t="n"/>
      <c r="J5" s="5" t="n"/>
      <c r="K5" s="5" t="n"/>
      <c r="L5" s="5" t="n"/>
      <c r="M5" s="5" t="n"/>
      <c r="N5" s="5" t="n"/>
      <c r="O5" s="5" t="n"/>
      <c r="P5" s="5" t="n"/>
      <c r="Q5" s="5" t="n"/>
      <c r="R5" s="5" t="n"/>
      <c r="S5" s="5" t="n"/>
      <c r="T5" s="5" t="n"/>
      <c r="U5" s="5" t="n"/>
      <c r="V5" s="5" t="n"/>
      <c r="W5" s="5" t="n"/>
      <c r="X5" s="5" t="n"/>
      <c r="Y5" s="5" t="n"/>
      <c r="Z5" s="5" t="n"/>
      <c r="AA5" s="5" t="n"/>
      <c r="AB5" s="5" t="n"/>
      <c r="AC5" s="5" t="n"/>
      <c r="AD5" s="5" t="n"/>
      <c r="AE5" s="5" t="n"/>
      <c r="AF5" s="5" t="n"/>
      <c r="AG5" s="5" t="n"/>
      <c r="AH5" s="5" t="n"/>
      <c r="AI5" s="5" t="n"/>
      <c r="AJ5" s="5" t="n"/>
      <c r="AK5" s="5" t="n"/>
      <c r="AL5" s="5" t="n"/>
      <c r="AM5" s="5" t="n"/>
      <c r="AN5" s="5" t="n"/>
      <c r="AO5" s="5" t="n"/>
      <c r="AP5" s="5" t="n"/>
      <c r="AQ5" s="5" t="n"/>
      <c r="AR5" s="5" t="n"/>
      <c r="AS5" s="5" t="n"/>
      <c r="AT5" s="5" t="n"/>
      <c r="AU5" s="5" t="n"/>
      <c r="AV5" s="5" t="n"/>
      <c r="AW5" s="5" t="n"/>
      <c r="AX5" s="5" t="n"/>
      <c r="AY5" s="5" t="n"/>
      <c r="AZ5" s="5" t="n"/>
      <c r="BA5" s="5" t="n"/>
      <c r="BB5" s="5" t="n"/>
      <c r="BC5" s="5" t="n"/>
      <c r="BD5" s="5" t="n"/>
      <c r="BE5" s="5" t="n"/>
      <c r="BF5" s="5" t="n"/>
      <c r="BG5" s="5" t="n"/>
      <c r="BH5" s="5" t="n"/>
      <c r="BI5" s="5" t="n"/>
      <c r="BJ5" s="5" t="n"/>
      <c r="BK5" s="5" t="n"/>
      <c r="BL5" s="5" t="n"/>
      <c r="BM5" s="5" t="n"/>
      <c r="BN5" s="5" t="n"/>
      <c r="BO5" s="5" t="n"/>
      <c r="BP5" s="5" t="n"/>
      <c r="BQ5" s="5" t="n"/>
      <c r="BR5" s="5" t="n"/>
    </row>
    <row r="6">
      <c r="A6" s="4" t="inlineStr">
        <is>
          <t>№</t>
        </is>
      </c>
      <c r="B6" s="4" t="inlineStr">
        <is>
          <t>Дата начала</t>
        </is>
      </c>
      <c r="C6" s="4" t="inlineStr">
        <is>
          <t>Статус</t>
        </is>
      </c>
      <c r="D6" s="4" t="inlineStr">
        <is>
          <t>ФИО</t>
        </is>
      </c>
      <c r="E6" s="4" t="inlineStr">
        <is>
          <t>Факт $ из 1С</t>
        </is>
      </c>
      <c r="F6" s="4" t="inlineStr">
        <is>
          <t>Факт ПТ</t>
        </is>
      </c>
      <c r="G6" s="4" t="inlineStr">
        <is>
          <t>Факт $ МГ/секции</t>
        </is>
      </c>
      <c r="H6" s="4" t="inlineStr">
        <is>
          <t>Факт МГ/секции</t>
        </is>
      </c>
      <c r="I6" s="4" t="inlineStr">
        <is>
          <t>Факт ВПТ</t>
        </is>
      </c>
      <c r="J6" s="4" t="inlineStr">
        <is>
          <t>Тех. задание ПТ</t>
        </is>
      </c>
      <c r="K6" s="4" t="inlineStr">
        <is>
          <t>Тех задание $</t>
        </is>
      </c>
      <c r="L6" s="4" t="inlineStr">
        <is>
          <t>Тех. задание ВПТ</t>
        </is>
      </c>
      <c r="M6" s="4" t="inlineStr">
        <is>
          <t>Разница ПТ $</t>
        </is>
      </c>
      <c r="N6" s="4" t="inlineStr">
        <is>
          <t>Факт СПЛИТ</t>
        </is>
      </c>
      <c r="O6" s="4" t="inlineStr">
        <is>
          <t>Факт $ из 1С</t>
        </is>
      </c>
      <c r="P6" s="4" t="inlineStr">
        <is>
          <t>Факт ПТ</t>
        </is>
      </c>
      <c r="Q6" s="4" t="inlineStr">
        <is>
          <t>Факт $ МГ/секции</t>
        </is>
      </c>
      <c r="R6" s="4" t="inlineStr">
        <is>
          <t>Факт МГ/секции</t>
        </is>
      </c>
      <c r="S6" s="4" t="inlineStr">
        <is>
          <t>Факт ВПТ</t>
        </is>
      </c>
      <c r="T6" s="4" t="inlineStr">
        <is>
          <t>Тех. задание ПТ</t>
        </is>
      </c>
      <c r="U6" s="4" t="inlineStr">
        <is>
          <t>Тех задание $</t>
        </is>
      </c>
      <c r="V6" s="4" t="inlineStr">
        <is>
          <t>Тех. задание ВПТ</t>
        </is>
      </c>
      <c r="W6" s="4" t="inlineStr">
        <is>
          <t>Разница ПТ $</t>
        </is>
      </c>
      <c r="X6" s="4" t="inlineStr">
        <is>
          <t>Факт СПЛИТ</t>
        </is>
      </c>
      <c r="Y6" s="4" t="inlineStr">
        <is>
          <t>Факт $ из 1С</t>
        </is>
      </c>
      <c r="Z6" s="4" t="inlineStr">
        <is>
          <t>Факт ПТ</t>
        </is>
      </c>
      <c r="AA6" s="4" t="inlineStr">
        <is>
          <t>Факт $ МГ/секции</t>
        </is>
      </c>
      <c r="AB6" s="4" t="inlineStr">
        <is>
          <t>Факт МГ/секции</t>
        </is>
      </c>
      <c r="AC6" s="4" t="inlineStr">
        <is>
          <t>Факт ВПТ</t>
        </is>
      </c>
      <c r="AD6" s="4" t="inlineStr">
        <is>
          <t>Тех. задание ПТ</t>
        </is>
      </c>
      <c r="AE6" s="4" t="inlineStr">
        <is>
          <t>Тех задание $</t>
        </is>
      </c>
      <c r="AF6" s="4" t="inlineStr">
        <is>
          <t>Тех. задание ВПТ</t>
        </is>
      </c>
      <c r="AG6" s="4" t="inlineStr">
        <is>
          <t>Разница ПТ $</t>
        </is>
      </c>
      <c r="AH6" s="4" t="inlineStr">
        <is>
          <t>Факт СПЛИТ</t>
        </is>
      </c>
      <c r="AI6" s="4" t="inlineStr">
        <is>
          <t>Факт $ из 1С</t>
        </is>
      </c>
      <c r="AJ6" s="4" t="inlineStr">
        <is>
          <t>Факт ПТ</t>
        </is>
      </c>
      <c r="AK6" s="4" t="inlineStr">
        <is>
          <t>Факт $ МГ/секции</t>
        </is>
      </c>
      <c r="AL6" s="4" t="inlineStr">
        <is>
          <t>Факт МГ/секции</t>
        </is>
      </c>
      <c r="AM6" s="4" t="inlineStr">
        <is>
          <t>Факт ВПТ</t>
        </is>
      </c>
      <c r="AN6" s="4" t="inlineStr">
        <is>
          <t>Тех. задание ПТ</t>
        </is>
      </c>
      <c r="AO6" s="4" t="inlineStr">
        <is>
          <t>Тех задание $</t>
        </is>
      </c>
      <c r="AP6" s="4" t="inlineStr">
        <is>
          <t>Тех. задание ВПТ</t>
        </is>
      </c>
      <c r="AQ6" s="4" t="inlineStr">
        <is>
          <t>Разница ПТ $</t>
        </is>
      </c>
      <c r="AR6" s="4" t="inlineStr">
        <is>
          <t>Факт СПЛИТ</t>
        </is>
      </c>
      <c r="AS6" s="4" t="inlineStr">
        <is>
          <t>Факт $ из 1С</t>
        </is>
      </c>
      <c r="AT6" s="4" t="inlineStr">
        <is>
          <t>Факт ПТ</t>
        </is>
      </c>
      <c r="AU6" s="4" t="inlineStr">
        <is>
          <t>Факт $ МГ/секции</t>
        </is>
      </c>
      <c r="AV6" s="4" t="inlineStr">
        <is>
          <t>Факт МГ/секции</t>
        </is>
      </c>
      <c r="AW6" s="4" t="inlineStr">
        <is>
          <t>Факт ВПТ</t>
        </is>
      </c>
      <c r="AX6" s="4" t="inlineStr">
        <is>
          <t>Тех. задание ПТ</t>
        </is>
      </c>
      <c r="AY6" s="4" t="inlineStr">
        <is>
          <t>Тех задание $</t>
        </is>
      </c>
      <c r="AZ6" s="4" t="inlineStr">
        <is>
          <t>Тех. задание ВПТ</t>
        </is>
      </c>
      <c r="BA6" s="4" t="inlineStr">
        <is>
          <t>Разница ПТ $</t>
        </is>
      </c>
      <c r="BB6" s="4" t="inlineStr">
        <is>
          <t>Факт СПЛИТ</t>
        </is>
      </c>
      <c r="BC6" s="4" t="inlineStr"/>
      <c r="BD6" s="4" t="inlineStr">
        <is>
          <t>Тех. задание ПТ</t>
        </is>
      </c>
      <c r="BE6" s="4" t="inlineStr">
        <is>
          <t>Факт ПТ</t>
        </is>
      </c>
      <c r="BF6" s="4" t="inlineStr">
        <is>
          <t>Факт СПЛИТ</t>
        </is>
      </c>
      <c r="BG6" s="4" t="inlineStr">
        <is>
          <t>Тех. задание ВПТ</t>
        </is>
      </c>
      <c r="BH6" s="4" t="inlineStr">
        <is>
          <t>Факт ВПТ</t>
        </is>
      </c>
      <c r="BI6" s="4" t="inlineStr">
        <is>
          <t>Тех. задание</t>
        </is>
      </c>
      <c r="BJ6" s="4" t="inlineStr">
        <is>
          <t>Факт</t>
        </is>
      </c>
      <c r="BK6" s="4" t="inlineStr">
        <is>
          <t>Тех задание $</t>
        </is>
      </c>
      <c r="BL6" s="4" t="inlineStr">
        <is>
          <t>Факт ПТ 1С $</t>
        </is>
      </c>
      <c r="BM6" s="4" t="inlineStr">
        <is>
          <t>Факт МГ/секции 1С $</t>
        </is>
      </c>
      <c r="BN6" s="4" t="inlineStr">
        <is>
          <t>Прочие услуги $</t>
        </is>
      </c>
      <c r="BO6" s="4" t="inlineStr">
        <is>
          <t>Факт общий $</t>
        </is>
      </c>
      <c r="BP6" s="4" t="inlineStr">
        <is>
          <t>Средняя стоимость ПТ прошлого месяца $</t>
        </is>
      </c>
      <c r="BQ6" s="4" t="inlineStr">
        <is>
          <t>Ранрейт $</t>
        </is>
      </c>
      <c r="BR6" s="4" t="inlineStr">
        <is>
          <t>Средняя стоимость ПТ на новый месяц</t>
        </is>
      </c>
    </row>
    <row r="7">
      <c r="A7" s="6" t="n">
        <v>1</v>
      </c>
      <c r="B7" s="6" t="inlineStr">
        <is>
          <t>2026-03-01</t>
        </is>
      </c>
      <c r="C7" s="6" t="inlineStr">
        <is>
          <t>ПТ</t>
        </is>
      </c>
      <c r="D7" s="6" t="inlineStr">
        <is>
          <t>Байрамова Кристина Дмитриевна</t>
        </is>
      </c>
      <c r="E7" s="7" t="n">
        <v>10507</v>
      </c>
      <c r="F7" s="7" t="n">
        <v>7</v>
      </c>
      <c r="G7" s="7" t="n">
        <v>0</v>
      </c>
      <c r="H7" s="7" t="n">
        <v>0</v>
      </c>
      <c r="I7" s="7" t="n">
        <v>0</v>
      </c>
      <c r="J7" s="7" t="n">
        <v>10</v>
      </c>
      <c r="K7" s="7">
        <f>ROUND(J7*BP7/100,0)*100</f>
        <v/>
      </c>
      <c r="L7" s="7" t="n">
        <v>0</v>
      </c>
      <c r="M7" s="7">
        <f>E7-K7</f>
        <v/>
      </c>
      <c r="N7" s="7" t="n">
        <v>0</v>
      </c>
      <c r="O7" s="7" t="n">
        <v>8292</v>
      </c>
      <c r="P7" s="7" t="n">
        <v>5</v>
      </c>
      <c r="Q7" s="7" t="n">
        <v>0</v>
      </c>
      <c r="R7" s="7" t="n">
        <v>0</v>
      </c>
      <c r="S7" s="7" t="n">
        <v>0</v>
      </c>
      <c r="T7" s="7" t="n">
        <v>10</v>
      </c>
      <c r="U7" s="7">
        <f>ROUND(T7*BP7/100,0)*100</f>
        <v/>
      </c>
      <c r="V7" s="7" t="n">
        <v>0</v>
      </c>
      <c r="W7" s="7">
        <f>O7-U7</f>
        <v/>
      </c>
      <c r="X7" s="7" t="n">
        <v>0</v>
      </c>
      <c r="Y7" s="7" t="n">
        <v>8627.25</v>
      </c>
      <c r="Z7" s="7" t="n">
        <v>5</v>
      </c>
      <c r="AA7" s="7" t="n">
        <v>0</v>
      </c>
      <c r="AB7" s="7" t="n">
        <v>0</v>
      </c>
      <c r="AC7" s="7" t="n">
        <v>0</v>
      </c>
      <c r="AD7" s="7" t="n">
        <v>10</v>
      </c>
      <c r="AE7" s="7">
        <f>ROUND(AD7*BP7/100,0)*100</f>
        <v/>
      </c>
      <c r="AF7" s="7" t="n">
        <v>0</v>
      </c>
      <c r="AG7" s="7">
        <f>Y7-AE7</f>
        <v/>
      </c>
      <c r="AH7" s="7" t="n">
        <v>0</v>
      </c>
      <c r="AI7" s="7" t="n">
        <v>0</v>
      </c>
      <c r="AJ7" s="7" t="n">
        <v>0</v>
      </c>
      <c r="AK7" s="7" t="n">
        <v>0</v>
      </c>
      <c r="AL7" s="7" t="n">
        <v>0</v>
      </c>
      <c r="AM7" s="7" t="n">
        <v>0</v>
      </c>
      <c r="AN7" s="7" t="n">
        <v>10</v>
      </c>
      <c r="AO7" s="7">
        <f>ROUND(AN7*BP7/100,0)*100</f>
        <v/>
      </c>
      <c r="AP7" s="7" t="n">
        <v>0</v>
      </c>
      <c r="AQ7" s="7">
        <f>AI7-AO7</f>
        <v/>
      </c>
      <c r="AR7" s="7" t="n">
        <v>0</v>
      </c>
      <c r="AS7" s="7" t="n">
        <v>0</v>
      </c>
      <c r="AT7" s="7" t="n">
        <v>0</v>
      </c>
      <c r="AU7" s="7" t="n">
        <v>0</v>
      </c>
      <c r="AV7" s="7" t="n">
        <v>0</v>
      </c>
      <c r="AW7" s="7" t="n">
        <v>0</v>
      </c>
      <c r="AX7" s="7" t="n">
        <v>4</v>
      </c>
      <c r="AY7" s="7">
        <f>ROUND(AX7*BP7/100,0)*100</f>
        <v/>
      </c>
      <c r="AZ7" s="7" t="n">
        <v>0</v>
      </c>
      <c r="BA7" s="7">
        <f>AS7-AY7</f>
        <v/>
      </c>
      <c r="BB7" s="7" t="n">
        <v>0</v>
      </c>
      <c r="BC7" s="6" t="n"/>
      <c r="BD7" s="7">
        <f>SUM(J7,T7,AD7,AN7,AX7)</f>
        <v/>
      </c>
      <c r="BE7" s="7">
        <f>SUM(F7,P7,Z7,AJ7,AT7)</f>
        <v/>
      </c>
      <c r="BF7" s="7">
        <f>SUM(N7,X7,AH7,AR7,BB7)</f>
        <v/>
      </c>
      <c r="BG7" s="7">
        <f>SUM(L7,V7,AF7,AP7,AZ7)</f>
        <v/>
      </c>
      <c r="BH7" s="7">
        <f>SUM(I7,S7,AC7,AM7,AW7)</f>
        <v/>
      </c>
      <c r="BI7" s="7" t="n">
        <v>0</v>
      </c>
      <c r="BJ7" s="7">
        <f>SUM(H7,R7,AB7,AL7,AV7)</f>
        <v/>
      </c>
      <c r="BK7" s="7">
        <f>SUM(K7,U7,AE7,AO7,AY7)</f>
        <v/>
      </c>
      <c r="BL7" s="7">
        <f>SUM(E7,O7,Y7,AI7,AS7)</f>
        <v/>
      </c>
      <c r="BM7" s="7">
        <f>SUM(G7,Q7,AA7,AK7,AU7)</f>
        <v/>
      </c>
      <c r="BN7" s="7" t="n">
        <v>0</v>
      </c>
      <c r="BO7" s="7">
        <f>BL7+BM7+BN7</f>
        <v/>
      </c>
      <c r="BP7" s="7" t="n">
        <v>1303.237179487179</v>
      </c>
      <c r="BQ7" s="7">
        <f>BO7/19*31</f>
        <v/>
      </c>
      <c r="BR7" s="7">
        <f>IFERROR(BL7/BE7,0)</f>
        <v/>
      </c>
    </row>
    <row r="8">
      <c r="A8" s="6" t="n">
        <v>2</v>
      </c>
      <c r="B8" s="6" t="inlineStr">
        <is>
          <t>2026-03-01</t>
        </is>
      </c>
      <c r="C8" s="6" t="inlineStr">
        <is>
          <t>ПТ</t>
        </is>
      </c>
      <c r="D8" s="6" t="inlineStr">
        <is>
          <t>Блинников Станислав Игоревич</t>
        </is>
      </c>
      <c r="E8" s="7" t="n">
        <v>15027.5</v>
      </c>
      <c r="F8" s="7" t="n">
        <v>9</v>
      </c>
      <c r="G8" s="7" t="n">
        <v>9397.5</v>
      </c>
      <c r="H8" s="7" t="n">
        <v>10</v>
      </c>
      <c r="I8" s="7" t="n">
        <v>0</v>
      </c>
      <c r="J8" s="7" t="n">
        <v>24</v>
      </c>
      <c r="K8" s="7">
        <f>ROUND(J8*BP8/100,0)*100</f>
        <v/>
      </c>
      <c r="L8" s="7" t="n">
        <v>0</v>
      </c>
      <c r="M8" s="7">
        <f>E8-K8</f>
        <v/>
      </c>
      <c r="N8" s="7" t="n">
        <v>0</v>
      </c>
      <c r="O8" s="7" t="n">
        <v>24980.5</v>
      </c>
      <c r="P8" s="7" t="n">
        <v>15</v>
      </c>
      <c r="Q8" s="7" t="n">
        <v>8437.5</v>
      </c>
      <c r="R8" s="7" t="n">
        <v>9</v>
      </c>
      <c r="S8" s="7" t="n">
        <v>0</v>
      </c>
      <c r="T8" s="7" t="n">
        <v>24</v>
      </c>
      <c r="U8" s="7">
        <f>ROUND(T8*BP8/100,0)*100</f>
        <v/>
      </c>
      <c r="V8" s="7" t="n">
        <v>0</v>
      </c>
      <c r="W8" s="7">
        <f>O8-U8</f>
        <v/>
      </c>
      <c r="X8" s="7" t="n">
        <v>0</v>
      </c>
      <c r="Y8" s="7" t="n">
        <v>0</v>
      </c>
      <c r="Z8" s="7" t="n">
        <v>0</v>
      </c>
      <c r="AA8" s="7" t="n">
        <v>0</v>
      </c>
      <c r="AB8" s="7" t="n">
        <v>0</v>
      </c>
      <c r="AC8" s="7" t="n">
        <v>0</v>
      </c>
      <c r="AD8" s="7" t="n">
        <v>24</v>
      </c>
      <c r="AE8" s="7">
        <f>ROUND(AD8*BP8/100,0)*100</f>
        <v/>
      </c>
      <c r="AF8" s="7" t="n">
        <v>0</v>
      </c>
      <c r="AG8" s="7">
        <f>Y8-AE8</f>
        <v/>
      </c>
      <c r="AH8" s="7" t="n">
        <v>0</v>
      </c>
      <c r="AI8" s="7" t="n">
        <v>0</v>
      </c>
      <c r="AJ8" s="7" t="n">
        <v>0</v>
      </c>
      <c r="AK8" s="7" t="n">
        <v>0</v>
      </c>
      <c r="AL8" s="7" t="n">
        <v>0</v>
      </c>
      <c r="AM8" s="7" t="n">
        <v>0</v>
      </c>
      <c r="AN8" s="7" t="n">
        <v>24</v>
      </c>
      <c r="AO8" s="7">
        <f>ROUND(AN8*BP8/100,0)*100</f>
        <v/>
      </c>
      <c r="AP8" s="7" t="n">
        <v>0</v>
      </c>
      <c r="AQ8" s="7">
        <f>AI8-AO8</f>
        <v/>
      </c>
      <c r="AR8" s="7" t="n">
        <v>0</v>
      </c>
      <c r="AS8" s="7" t="n">
        <v>0</v>
      </c>
      <c r="AT8" s="7" t="n">
        <v>0</v>
      </c>
      <c r="AU8" s="7" t="n">
        <v>0</v>
      </c>
      <c r="AV8" s="7" t="n">
        <v>0</v>
      </c>
      <c r="AW8" s="7" t="n">
        <v>0</v>
      </c>
      <c r="AX8" s="7" t="n">
        <v>10</v>
      </c>
      <c r="AY8" s="7">
        <f>ROUND(AX8*BP8/100,0)*100</f>
        <v/>
      </c>
      <c r="AZ8" s="7" t="n">
        <v>0</v>
      </c>
      <c r="BA8" s="7">
        <f>AS8-AY8</f>
        <v/>
      </c>
      <c r="BB8" s="7" t="n">
        <v>0</v>
      </c>
      <c r="BC8" s="6" t="n"/>
      <c r="BD8" s="7">
        <f>SUM(J8,T8,AD8,AN8,AX8)</f>
        <v/>
      </c>
      <c r="BE8" s="7">
        <f>SUM(F8,P8,Z8,AJ8,AT8)</f>
        <v/>
      </c>
      <c r="BF8" s="7">
        <f>SUM(N8,X8,AH8,AR8,BB8)</f>
        <v/>
      </c>
      <c r="BG8" s="7">
        <f>SUM(L8,V8,AF8,AP8,AZ8)</f>
        <v/>
      </c>
      <c r="BH8" s="7">
        <f>SUM(I8,S8,AC8,AM8,AW8)</f>
        <v/>
      </c>
      <c r="BI8" s="7" t="n">
        <v>0</v>
      </c>
      <c r="BJ8" s="7">
        <f>SUM(H8,R8,AB8,AL8,AV8)</f>
        <v/>
      </c>
      <c r="BK8" s="7">
        <f>SUM(K8,U8,AE8,AO8,AY8)</f>
        <v/>
      </c>
      <c r="BL8" s="7">
        <f>SUM(E8,O8,Y8,AI8,AS8)</f>
        <v/>
      </c>
      <c r="BM8" s="7">
        <f>SUM(G8,Q8,AA8,AK8,AU8)</f>
        <v/>
      </c>
      <c r="BN8" s="7" t="n">
        <v>0</v>
      </c>
      <c r="BO8" s="7">
        <f>BL8+BM8+BN8</f>
        <v/>
      </c>
      <c r="BP8" s="7" t="n">
        <v>1360.063186813187</v>
      </c>
      <c r="BQ8" s="7">
        <f>BO8/19*31</f>
        <v/>
      </c>
      <c r="BR8" s="7">
        <f>IFERROR(BL8/BE8,0)</f>
        <v/>
      </c>
    </row>
    <row r="9">
      <c r="A9" s="6" t="n">
        <v>3</v>
      </c>
      <c r="B9" s="6" t="inlineStr">
        <is>
          <t>2026-03-01</t>
        </is>
      </c>
      <c r="C9" s="6" t="inlineStr">
        <is>
          <t>ПТ</t>
        </is>
      </c>
      <c r="D9" s="6" t="inlineStr">
        <is>
          <t>Бутенко Тамара Евгеньевна</t>
        </is>
      </c>
      <c r="E9" s="7" t="n">
        <v>3177.25</v>
      </c>
      <c r="F9" s="7" t="n">
        <v>2</v>
      </c>
      <c r="G9" s="7" t="n">
        <v>0</v>
      </c>
      <c r="H9" s="7" t="n">
        <v>0</v>
      </c>
      <c r="I9" s="7" t="n">
        <v>0</v>
      </c>
      <c r="J9" s="7" t="n">
        <v>2</v>
      </c>
      <c r="K9" s="7">
        <f>ROUND(J9*BP9/100,0)*100</f>
        <v/>
      </c>
      <c r="L9" s="7" t="n">
        <v>0</v>
      </c>
      <c r="M9" s="7">
        <f>E9-K9</f>
        <v/>
      </c>
      <c r="N9" s="7" t="n">
        <v>0</v>
      </c>
      <c r="O9" s="7" t="n">
        <v>1622.5</v>
      </c>
      <c r="P9" s="7" t="n">
        <v>1</v>
      </c>
      <c r="Q9" s="7" t="n">
        <v>0</v>
      </c>
      <c r="R9" s="7" t="n">
        <v>0</v>
      </c>
      <c r="S9" s="7" t="n">
        <v>0</v>
      </c>
      <c r="T9" s="7" t="n">
        <v>2</v>
      </c>
      <c r="U9" s="7">
        <f>ROUND(T9*BP9/100,0)*100</f>
        <v/>
      </c>
      <c r="V9" s="7" t="n">
        <v>0</v>
      </c>
      <c r="W9" s="7">
        <f>O9-U9</f>
        <v/>
      </c>
      <c r="X9" s="7" t="n">
        <v>0</v>
      </c>
      <c r="Y9" s="7" t="n">
        <v>1554.75</v>
      </c>
      <c r="Z9" s="7" t="n">
        <v>1</v>
      </c>
      <c r="AA9" s="7" t="n">
        <v>0</v>
      </c>
      <c r="AB9" s="7" t="n">
        <v>0</v>
      </c>
      <c r="AC9" s="7" t="n">
        <v>0</v>
      </c>
      <c r="AD9" s="7" t="n">
        <v>2</v>
      </c>
      <c r="AE9" s="7">
        <f>ROUND(AD9*BP9/100,0)*100</f>
        <v/>
      </c>
      <c r="AF9" s="7" t="n">
        <v>0</v>
      </c>
      <c r="AG9" s="7">
        <f>Y9-AE9</f>
        <v/>
      </c>
      <c r="AH9" s="7" t="n">
        <v>0</v>
      </c>
      <c r="AI9" s="7" t="n">
        <v>0</v>
      </c>
      <c r="AJ9" s="7" t="n">
        <v>0</v>
      </c>
      <c r="AK9" s="7" t="n">
        <v>0</v>
      </c>
      <c r="AL9" s="7" t="n">
        <v>0</v>
      </c>
      <c r="AM9" s="7" t="n">
        <v>0</v>
      </c>
      <c r="AN9" s="7" t="n">
        <v>2</v>
      </c>
      <c r="AO9" s="7">
        <f>ROUND(AN9*BP9/100,0)*100</f>
        <v/>
      </c>
      <c r="AP9" s="7" t="n">
        <v>0</v>
      </c>
      <c r="AQ9" s="7">
        <f>AI9-AO9</f>
        <v/>
      </c>
      <c r="AR9" s="7" t="n">
        <v>0</v>
      </c>
      <c r="AS9" s="7" t="n">
        <v>0</v>
      </c>
      <c r="AT9" s="7" t="n">
        <v>0</v>
      </c>
      <c r="AU9" s="7" t="n">
        <v>0</v>
      </c>
      <c r="AV9" s="7" t="n">
        <v>0</v>
      </c>
      <c r="AW9" s="7" t="n">
        <v>0</v>
      </c>
      <c r="AX9" s="7" t="n">
        <v>1</v>
      </c>
      <c r="AY9" s="7">
        <f>ROUND(AX9*BP9/100,0)*100</f>
        <v/>
      </c>
      <c r="AZ9" s="7" t="n">
        <v>0</v>
      </c>
      <c r="BA9" s="7">
        <f>AS9-AY9</f>
        <v/>
      </c>
      <c r="BB9" s="7" t="n">
        <v>0</v>
      </c>
      <c r="BC9" s="6" t="n"/>
      <c r="BD9" s="7">
        <f>SUM(J9,T9,AD9,AN9,AX9)</f>
        <v/>
      </c>
      <c r="BE9" s="7">
        <f>SUM(F9,P9,Z9,AJ9,AT9)</f>
        <v/>
      </c>
      <c r="BF9" s="7">
        <f>SUM(N9,X9,AH9,AR9,BB9)</f>
        <v/>
      </c>
      <c r="BG9" s="7">
        <f>SUM(L9,V9,AF9,AP9,AZ9)</f>
        <v/>
      </c>
      <c r="BH9" s="7">
        <f>SUM(I9,S9,AC9,AM9,AW9)</f>
        <v/>
      </c>
      <c r="BI9" s="7" t="n">
        <v>0</v>
      </c>
      <c r="BJ9" s="7">
        <f>SUM(H9,R9,AB9,AL9,AV9)</f>
        <v/>
      </c>
      <c r="BK9" s="7">
        <f>SUM(K9,U9,AE9,AO9,AY9)</f>
        <v/>
      </c>
      <c r="BL9" s="7">
        <f>SUM(E9,O9,Y9,AI9,AS9)</f>
        <v/>
      </c>
      <c r="BM9" s="7">
        <f>SUM(G9,Q9,AA9,AK9,AU9)</f>
        <v/>
      </c>
      <c r="BN9" s="7" t="n">
        <v>0</v>
      </c>
      <c r="BO9" s="7">
        <f>BL9+BM9+BN9</f>
        <v/>
      </c>
      <c r="BP9" s="7" t="n">
        <v>1070.035714285714</v>
      </c>
      <c r="BQ9" s="7">
        <f>BO9/19*31</f>
        <v/>
      </c>
      <c r="BR9" s="7">
        <f>IFERROR(BL9/BE9,0)</f>
        <v/>
      </c>
    </row>
    <row r="10">
      <c r="A10" s="6" t="n">
        <v>4</v>
      </c>
      <c r="B10" s="6" t="inlineStr">
        <is>
          <t>2026-03-01</t>
        </is>
      </c>
      <c r="C10" s="6" t="inlineStr">
        <is>
          <t>МТ</t>
        </is>
      </c>
      <c r="D10" s="6" t="inlineStr">
        <is>
          <t>Евдокимов Илья Игоревич</t>
        </is>
      </c>
      <c r="E10" s="7" t="n">
        <v>32259.25</v>
      </c>
      <c r="F10" s="7" t="n">
        <v>18</v>
      </c>
      <c r="G10" s="7" t="n">
        <v>2380</v>
      </c>
      <c r="H10" s="7" t="n">
        <v>2</v>
      </c>
      <c r="I10" s="7" t="n">
        <v>1</v>
      </c>
      <c r="J10" s="7" t="n">
        <v>34</v>
      </c>
      <c r="K10" s="7">
        <f>ROUND(J10*BP10/100,0)*100</f>
        <v/>
      </c>
      <c r="L10" s="7" t="n">
        <v>0</v>
      </c>
      <c r="M10" s="7">
        <f>E10-K10</f>
        <v/>
      </c>
      <c r="N10" s="7" t="n">
        <v>2</v>
      </c>
      <c r="O10" s="7" t="n">
        <v>33805.25</v>
      </c>
      <c r="P10" s="7" t="n">
        <v>19</v>
      </c>
      <c r="Q10" s="7" t="n">
        <v>1190</v>
      </c>
      <c r="R10" s="7" t="n">
        <v>1</v>
      </c>
      <c r="S10" s="7" t="n">
        <v>0</v>
      </c>
      <c r="T10" s="7" t="n">
        <v>34</v>
      </c>
      <c r="U10" s="7">
        <f>ROUND(T10*BP10/100,0)*100</f>
        <v/>
      </c>
      <c r="V10" s="7" t="n">
        <v>0</v>
      </c>
      <c r="W10" s="7">
        <f>O10-U10</f>
        <v/>
      </c>
      <c r="X10" s="7" t="n">
        <v>1</v>
      </c>
      <c r="Y10" s="7" t="n">
        <v>33839</v>
      </c>
      <c r="Z10" s="7" t="n">
        <v>18</v>
      </c>
      <c r="AA10" s="7" t="n">
        <v>1190</v>
      </c>
      <c r="AB10" s="7" t="n">
        <v>1</v>
      </c>
      <c r="AC10" s="7" t="n">
        <v>0</v>
      </c>
      <c r="AD10" s="7" t="n">
        <v>34</v>
      </c>
      <c r="AE10" s="7">
        <f>ROUND(AD10*BP10/100,0)*100</f>
        <v/>
      </c>
      <c r="AF10" s="7" t="n">
        <v>0</v>
      </c>
      <c r="AG10" s="7">
        <f>Y10-AE10</f>
        <v/>
      </c>
      <c r="AH10" s="7" t="n">
        <v>1</v>
      </c>
      <c r="AI10" s="7" t="n">
        <v>0</v>
      </c>
      <c r="AJ10" s="7" t="n">
        <v>0</v>
      </c>
      <c r="AK10" s="7" t="n">
        <v>0</v>
      </c>
      <c r="AL10" s="7" t="n">
        <v>0</v>
      </c>
      <c r="AM10" s="7" t="n">
        <v>0</v>
      </c>
      <c r="AN10" s="7" t="n">
        <v>34</v>
      </c>
      <c r="AO10" s="7">
        <f>ROUND(AN10*BP10/100,0)*100</f>
        <v/>
      </c>
      <c r="AP10" s="7" t="n">
        <v>0</v>
      </c>
      <c r="AQ10" s="7">
        <f>AI10-AO10</f>
        <v/>
      </c>
      <c r="AR10" s="7" t="n">
        <v>0</v>
      </c>
      <c r="AS10" s="7" t="n">
        <v>0</v>
      </c>
      <c r="AT10" s="7" t="n">
        <v>0</v>
      </c>
      <c r="AU10" s="7" t="n">
        <v>0</v>
      </c>
      <c r="AV10" s="7" t="n">
        <v>0</v>
      </c>
      <c r="AW10" s="7" t="n">
        <v>0</v>
      </c>
      <c r="AX10" s="7" t="n">
        <v>15</v>
      </c>
      <c r="AY10" s="7">
        <f>ROUND(AX10*BP10/100,0)*100</f>
        <v/>
      </c>
      <c r="AZ10" s="7" t="n">
        <v>0</v>
      </c>
      <c r="BA10" s="7">
        <f>AS10-AY10</f>
        <v/>
      </c>
      <c r="BB10" s="7" t="n">
        <v>0</v>
      </c>
      <c r="BC10" s="6" t="n"/>
      <c r="BD10" s="7">
        <f>SUM(J10,T10,AD10,AN10,AX10)</f>
        <v/>
      </c>
      <c r="BE10" s="7">
        <f>SUM(F10,P10,Z10,AJ10,AT10)</f>
        <v/>
      </c>
      <c r="BF10" s="7">
        <f>SUM(N10,X10,AH10,AR10,BB10)</f>
        <v/>
      </c>
      <c r="BG10" s="7">
        <f>SUM(L10,V10,AF10,AP10,AZ10)</f>
        <v/>
      </c>
      <c r="BH10" s="7">
        <f>SUM(I10,S10,AC10,AM10,AW10)</f>
        <v/>
      </c>
      <c r="BI10" s="7" t="n">
        <v>0</v>
      </c>
      <c r="BJ10" s="7">
        <f>SUM(H10,R10,AB10,AL10,AV10)</f>
        <v/>
      </c>
      <c r="BK10" s="7">
        <f>SUM(K10,U10,AE10,AO10,AY10)</f>
        <v/>
      </c>
      <c r="BL10" s="7">
        <f>SUM(E10,O10,Y10,AI10,AS10)</f>
        <v/>
      </c>
      <c r="BM10" s="7">
        <f>SUM(G10,Q10,AA10,AK10,AU10)</f>
        <v/>
      </c>
      <c r="BN10" s="7" t="n">
        <v>0</v>
      </c>
      <c r="BO10" s="7">
        <f>BL10+BM10+BN10</f>
        <v/>
      </c>
      <c r="BP10" s="7" t="n">
        <v>1710.358139534884</v>
      </c>
      <c r="BQ10" s="7">
        <f>BO10/19*31</f>
        <v/>
      </c>
      <c r="BR10" s="7">
        <f>IFERROR(BL10/BE10,0)</f>
        <v/>
      </c>
    </row>
    <row r="11">
      <c r="A11" s="6" t="n">
        <v>5</v>
      </c>
      <c r="B11" s="6" t="inlineStr">
        <is>
          <t>2026-03-01</t>
        </is>
      </c>
      <c r="C11" s="6" t="inlineStr">
        <is>
          <t>ПТ</t>
        </is>
      </c>
      <c r="D11" s="6" t="inlineStr">
        <is>
          <t>Кузьмичев Кирилл Константинович</t>
        </is>
      </c>
      <c r="E11" s="7" t="n">
        <v>6557.16</v>
      </c>
      <c r="F11" s="7" t="n">
        <v>4</v>
      </c>
      <c r="G11" s="7" t="n">
        <v>0</v>
      </c>
      <c r="H11" s="7" t="n">
        <v>0</v>
      </c>
      <c r="I11" s="7" t="n">
        <v>1</v>
      </c>
      <c r="J11" s="7" t="n">
        <v>7</v>
      </c>
      <c r="K11" s="7">
        <f>ROUND(J11*BP11/100,0)*100</f>
        <v/>
      </c>
      <c r="L11" s="7" t="n">
        <v>0</v>
      </c>
      <c r="M11" s="7">
        <f>E11-K11</f>
        <v/>
      </c>
      <c r="N11" s="7" t="n">
        <v>0</v>
      </c>
      <c r="O11" s="7" t="n">
        <v>9833.83</v>
      </c>
      <c r="P11" s="7" t="n">
        <v>6</v>
      </c>
      <c r="Q11" s="7" t="n">
        <v>0</v>
      </c>
      <c r="R11" s="7" t="n">
        <v>0</v>
      </c>
      <c r="S11" s="7" t="n">
        <v>0</v>
      </c>
      <c r="T11" s="7" t="n">
        <v>7</v>
      </c>
      <c r="U11" s="7">
        <f>ROUND(T11*BP11/100,0)*100</f>
        <v/>
      </c>
      <c r="V11" s="7" t="n">
        <v>0</v>
      </c>
      <c r="W11" s="7">
        <f>O11-U11</f>
        <v/>
      </c>
      <c r="X11" s="7" t="n">
        <v>0</v>
      </c>
      <c r="Y11" s="7" t="n">
        <v>4903</v>
      </c>
      <c r="Z11" s="7" t="n">
        <v>3</v>
      </c>
      <c r="AA11" s="7" t="n">
        <v>0</v>
      </c>
      <c r="AB11" s="7" t="n">
        <v>0</v>
      </c>
      <c r="AC11" s="7" t="n">
        <v>0</v>
      </c>
      <c r="AD11" s="7" t="n">
        <v>7</v>
      </c>
      <c r="AE11" s="7">
        <f>ROUND(AD11*BP11/100,0)*100</f>
        <v/>
      </c>
      <c r="AF11" s="7" t="n">
        <v>0</v>
      </c>
      <c r="AG11" s="7">
        <f>Y11-AE11</f>
        <v/>
      </c>
      <c r="AH11" s="7" t="n">
        <v>0</v>
      </c>
      <c r="AI11" s="7" t="n">
        <v>0</v>
      </c>
      <c r="AJ11" s="7" t="n">
        <v>0</v>
      </c>
      <c r="AK11" s="7" t="n">
        <v>0</v>
      </c>
      <c r="AL11" s="7" t="n">
        <v>0</v>
      </c>
      <c r="AM11" s="7" t="n">
        <v>0</v>
      </c>
      <c r="AN11" s="7" t="n">
        <v>7</v>
      </c>
      <c r="AO11" s="7">
        <f>ROUND(AN11*BP11/100,0)*100</f>
        <v/>
      </c>
      <c r="AP11" s="7" t="n">
        <v>0</v>
      </c>
      <c r="AQ11" s="7">
        <f>AI11-AO11</f>
        <v/>
      </c>
      <c r="AR11" s="7" t="n">
        <v>0</v>
      </c>
      <c r="AS11" s="7" t="n">
        <v>0</v>
      </c>
      <c r="AT11" s="7" t="n">
        <v>0</v>
      </c>
      <c r="AU11" s="7" t="n">
        <v>0</v>
      </c>
      <c r="AV11" s="7" t="n">
        <v>0</v>
      </c>
      <c r="AW11" s="7" t="n">
        <v>0</v>
      </c>
      <c r="AX11" s="7" t="n">
        <v>3</v>
      </c>
      <c r="AY11" s="7">
        <f>ROUND(AX11*BP11/100,0)*100</f>
        <v/>
      </c>
      <c r="AZ11" s="7" t="n">
        <v>0</v>
      </c>
      <c r="BA11" s="7">
        <f>AS11-AY11</f>
        <v/>
      </c>
      <c r="BB11" s="7" t="n">
        <v>0</v>
      </c>
      <c r="BC11" s="6" t="n"/>
      <c r="BD11" s="7">
        <f>SUM(J11,T11,AD11,AN11,AX11)</f>
        <v/>
      </c>
      <c r="BE11" s="7">
        <f>SUM(F11,P11,Z11,AJ11,AT11)</f>
        <v/>
      </c>
      <c r="BF11" s="7">
        <f>SUM(N11,X11,AH11,AR11,BB11)</f>
        <v/>
      </c>
      <c r="BG11" s="7">
        <f>SUM(L11,V11,AF11,AP11,AZ11)</f>
        <v/>
      </c>
      <c r="BH11" s="7">
        <f>SUM(I11,S11,AC11,AM11,AW11)</f>
        <v/>
      </c>
      <c r="BI11" s="7" t="n">
        <v>0</v>
      </c>
      <c r="BJ11" s="7">
        <f>SUM(H11,R11,AB11,AL11,AV11)</f>
        <v/>
      </c>
      <c r="BK11" s="7">
        <f>SUM(K11,U11,AE11,AO11,AY11)</f>
        <v/>
      </c>
      <c r="BL11" s="7">
        <f>SUM(E11,O11,Y11,AI11,AS11)</f>
        <v/>
      </c>
      <c r="BM11" s="7">
        <f>SUM(G11,Q11,AA11,AK11,AU11)</f>
        <v/>
      </c>
      <c r="BN11" s="7" t="n">
        <v>0</v>
      </c>
      <c r="BO11" s="7">
        <f>BL11+BM11+BN11</f>
        <v/>
      </c>
      <c r="BP11" s="7" t="n">
        <v>1346.926296296296</v>
      </c>
      <c r="BQ11" s="7">
        <f>BO11/19*31</f>
        <v/>
      </c>
      <c r="BR11" s="7">
        <f>IFERROR(BL11/BE11,0)</f>
        <v/>
      </c>
    </row>
    <row r="12">
      <c r="A12" s="6" t="n">
        <v>6</v>
      </c>
      <c r="B12" s="6" t="inlineStr">
        <is>
          <t>2026-03-01</t>
        </is>
      </c>
      <c r="C12" s="6" t="inlineStr">
        <is>
          <t>МТ</t>
        </is>
      </c>
      <c r="D12" s="6" t="inlineStr">
        <is>
          <t>Мартынов Андрей Викторович</t>
        </is>
      </c>
      <c r="E12" s="7" t="n">
        <v>19292.75</v>
      </c>
      <c r="F12" s="7" t="n">
        <v>10</v>
      </c>
      <c r="G12" s="7" t="n">
        <v>3145</v>
      </c>
      <c r="H12" s="7" t="n">
        <v>4</v>
      </c>
      <c r="I12" s="7" t="n">
        <v>0</v>
      </c>
      <c r="J12" s="7" t="n">
        <v>22</v>
      </c>
      <c r="K12" s="7">
        <f>ROUND(J12*BP12/100,0)*100</f>
        <v/>
      </c>
      <c r="L12" s="7" t="n">
        <v>0</v>
      </c>
      <c r="M12" s="7">
        <f>E12-K12</f>
        <v/>
      </c>
      <c r="N12" s="7" t="n">
        <v>0</v>
      </c>
      <c r="O12" s="7" t="n">
        <v>17695.37</v>
      </c>
      <c r="P12" s="7" t="n">
        <v>9</v>
      </c>
      <c r="Q12" s="7" t="n">
        <v>6587.5</v>
      </c>
      <c r="R12" s="7" t="n">
        <v>7</v>
      </c>
      <c r="S12" s="7" t="n">
        <v>0</v>
      </c>
      <c r="T12" s="7" t="n">
        <v>22</v>
      </c>
      <c r="U12" s="7">
        <f>ROUND(T12*BP12/100,0)*100</f>
        <v/>
      </c>
      <c r="V12" s="7" t="n">
        <v>0</v>
      </c>
      <c r="W12" s="7">
        <f>O12-U12</f>
        <v/>
      </c>
      <c r="X12" s="7" t="n">
        <v>0</v>
      </c>
      <c r="Y12" s="7" t="n">
        <v>11934.88</v>
      </c>
      <c r="Z12" s="7" t="n">
        <v>6</v>
      </c>
      <c r="AA12" s="7" t="n">
        <v>6715</v>
      </c>
      <c r="AB12" s="7" t="n">
        <v>7</v>
      </c>
      <c r="AC12" s="7" t="n">
        <v>0</v>
      </c>
      <c r="AD12" s="7" t="n">
        <v>22</v>
      </c>
      <c r="AE12" s="7">
        <f>ROUND(AD12*BP12/100,0)*100</f>
        <v/>
      </c>
      <c r="AF12" s="7" t="n">
        <v>0</v>
      </c>
      <c r="AG12" s="7">
        <f>Y12-AE12</f>
        <v/>
      </c>
      <c r="AH12" s="7" t="n">
        <v>0</v>
      </c>
      <c r="AI12" s="7" t="n">
        <v>0</v>
      </c>
      <c r="AJ12" s="7" t="n">
        <v>0</v>
      </c>
      <c r="AK12" s="7" t="n">
        <v>0</v>
      </c>
      <c r="AL12" s="7" t="n">
        <v>0</v>
      </c>
      <c r="AM12" s="7" t="n">
        <v>0</v>
      </c>
      <c r="AN12" s="7" t="n">
        <v>22</v>
      </c>
      <c r="AO12" s="7">
        <f>ROUND(AN12*BP12/100,0)*100</f>
        <v/>
      </c>
      <c r="AP12" s="7" t="n">
        <v>0</v>
      </c>
      <c r="AQ12" s="7">
        <f>AI12-AO12</f>
        <v/>
      </c>
      <c r="AR12" s="7" t="n">
        <v>0</v>
      </c>
      <c r="AS12" s="7" t="n">
        <v>0</v>
      </c>
      <c r="AT12" s="7" t="n">
        <v>0</v>
      </c>
      <c r="AU12" s="7" t="n">
        <v>0</v>
      </c>
      <c r="AV12" s="7" t="n">
        <v>0</v>
      </c>
      <c r="AW12" s="7" t="n">
        <v>0</v>
      </c>
      <c r="AX12" s="7" t="n">
        <v>9</v>
      </c>
      <c r="AY12" s="7">
        <f>ROUND(AX12*BP12/100,0)*100</f>
        <v/>
      </c>
      <c r="AZ12" s="7" t="n">
        <v>0</v>
      </c>
      <c r="BA12" s="7">
        <f>AS12-AY12</f>
        <v/>
      </c>
      <c r="BB12" s="7" t="n">
        <v>0</v>
      </c>
      <c r="BC12" s="6" t="n"/>
      <c r="BD12" s="7">
        <f>SUM(J12,T12,AD12,AN12,AX12)</f>
        <v/>
      </c>
      <c r="BE12" s="7">
        <f>SUM(F12,P12,Z12,AJ12,AT12)</f>
        <v/>
      </c>
      <c r="BF12" s="7">
        <f>SUM(N12,X12,AH12,AR12,BB12)</f>
        <v/>
      </c>
      <c r="BG12" s="7">
        <f>SUM(L12,V12,AF12,AP12,AZ12)</f>
        <v/>
      </c>
      <c r="BH12" s="7">
        <f>SUM(I12,S12,AC12,AM12,AW12)</f>
        <v/>
      </c>
      <c r="BI12" s="7" t="n">
        <v>0</v>
      </c>
      <c r="BJ12" s="7">
        <f>SUM(H12,R12,AB12,AL12,AV12)</f>
        <v/>
      </c>
      <c r="BK12" s="7">
        <f>SUM(K12,U12,AE12,AO12,AY12)</f>
        <v/>
      </c>
      <c r="BL12" s="7">
        <f>SUM(E12,O12,Y12,AI12,AS12)</f>
        <v/>
      </c>
      <c r="BM12" s="7">
        <f>SUM(G12,Q12,AA12,AK12,AU12)</f>
        <v/>
      </c>
      <c r="BN12" s="7" t="n">
        <v>0</v>
      </c>
      <c r="BO12" s="7">
        <f>BL12+BM12+BN12</f>
        <v/>
      </c>
      <c r="BP12" s="7" t="n">
        <v>1464.340238095238</v>
      </c>
      <c r="BQ12" s="7">
        <f>BO12/19*31</f>
        <v/>
      </c>
      <c r="BR12" s="7">
        <f>IFERROR(BL12/BE12,0)</f>
        <v/>
      </c>
    </row>
    <row r="13">
      <c r="A13" s="6" t="n">
        <v>7</v>
      </c>
      <c r="B13" s="6" t="inlineStr">
        <is>
          <t>2026-03-01</t>
        </is>
      </c>
      <c r="C13" s="6" t="inlineStr">
        <is>
          <t>МТ</t>
        </is>
      </c>
      <c r="D13" s="6" t="inlineStr">
        <is>
          <t>Мельников Никита Алексеевич</t>
        </is>
      </c>
      <c r="E13" s="7" t="n">
        <v>5365.5</v>
      </c>
      <c r="F13" s="7" t="n">
        <v>4</v>
      </c>
      <c r="G13" s="7" t="n">
        <v>14476.75</v>
      </c>
      <c r="H13" s="7" t="n">
        <v>10</v>
      </c>
      <c r="I13" s="7" t="n">
        <v>1</v>
      </c>
      <c r="J13" s="7" t="n">
        <v>14</v>
      </c>
      <c r="K13" s="7">
        <f>ROUND(J13*BP13/100,0)*100</f>
        <v/>
      </c>
      <c r="L13" s="7" t="n">
        <v>0</v>
      </c>
      <c r="M13" s="7">
        <f>E13-K13</f>
        <v/>
      </c>
      <c r="N13" s="7" t="n">
        <v>0</v>
      </c>
      <c r="O13" s="7" t="n">
        <v>11191.75</v>
      </c>
      <c r="P13" s="7" t="n">
        <v>6</v>
      </c>
      <c r="Q13" s="7" t="n">
        <v>8103</v>
      </c>
      <c r="R13" s="7" t="n">
        <v>6</v>
      </c>
      <c r="S13" s="7" t="n">
        <v>1</v>
      </c>
      <c r="T13" s="7" t="n">
        <v>14</v>
      </c>
      <c r="U13" s="7">
        <f>ROUND(T13*BP13/100,0)*100</f>
        <v/>
      </c>
      <c r="V13" s="7" t="n">
        <v>0</v>
      </c>
      <c r="W13" s="7">
        <f>O13-U13</f>
        <v/>
      </c>
      <c r="X13" s="7" t="n">
        <v>0</v>
      </c>
      <c r="Y13" s="7" t="n">
        <v>8322</v>
      </c>
      <c r="Z13" s="7" t="n">
        <v>4</v>
      </c>
      <c r="AA13" s="7" t="n">
        <v>4380</v>
      </c>
      <c r="AB13" s="7" t="n">
        <v>5</v>
      </c>
      <c r="AC13" s="7" t="n">
        <v>1</v>
      </c>
      <c r="AD13" s="7" t="n">
        <v>14</v>
      </c>
      <c r="AE13" s="7">
        <f>ROUND(AD13*BP13/100,0)*100</f>
        <v/>
      </c>
      <c r="AF13" s="7" t="n">
        <v>0</v>
      </c>
      <c r="AG13" s="7">
        <f>Y13-AE13</f>
        <v/>
      </c>
      <c r="AH13" s="7" t="n">
        <v>0</v>
      </c>
      <c r="AI13" s="7" t="n">
        <v>0</v>
      </c>
      <c r="AJ13" s="7" t="n">
        <v>0</v>
      </c>
      <c r="AK13" s="7" t="n">
        <v>0</v>
      </c>
      <c r="AL13" s="7" t="n">
        <v>0</v>
      </c>
      <c r="AM13" s="7" t="n">
        <v>0</v>
      </c>
      <c r="AN13" s="7" t="n">
        <v>14</v>
      </c>
      <c r="AO13" s="7">
        <f>ROUND(AN13*BP13/100,0)*100</f>
        <v/>
      </c>
      <c r="AP13" s="7" t="n">
        <v>0</v>
      </c>
      <c r="AQ13" s="7">
        <f>AI13-AO13</f>
        <v/>
      </c>
      <c r="AR13" s="7" t="n">
        <v>0</v>
      </c>
      <c r="AS13" s="7" t="n">
        <v>0</v>
      </c>
      <c r="AT13" s="7" t="n">
        <v>0</v>
      </c>
      <c r="AU13" s="7" t="n">
        <v>0</v>
      </c>
      <c r="AV13" s="7" t="n">
        <v>0</v>
      </c>
      <c r="AW13" s="7" t="n">
        <v>0</v>
      </c>
      <c r="AX13" s="7" t="n">
        <v>6</v>
      </c>
      <c r="AY13" s="7">
        <f>ROUND(AX13*BP13/100,0)*100</f>
        <v/>
      </c>
      <c r="AZ13" s="7" t="n">
        <v>0</v>
      </c>
      <c r="BA13" s="7">
        <f>AS13-AY13</f>
        <v/>
      </c>
      <c r="BB13" s="7" t="n">
        <v>0</v>
      </c>
      <c r="BC13" s="6" t="n"/>
      <c r="BD13" s="7">
        <f>SUM(J13,T13,AD13,AN13,AX13)</f>
        <v/>
      </c>
      <c r="BE13" s="7">
        <f>SUM(F13,P13,Z13,AJ13,AT13)</f>
        <v/>
      </c>
      <c r="BF13" s="7">
        <f>SUM(N13,X13,AH13,AR13,BB13)</f>
        <v/>
      </c>
      <c r="BG13" s="7">
        <f>SUM(L13,V13,AF13,AP13,AZ13)</f>
        <v/>
      </c>
      <c r="BH13" s="7">
        <f>SUM(I13,S13,AC13,AM13,AW13)</f>
        <v/>
      </c>
      <c r="BI13" s="7" t="n">
        <v>0</v>
      </c>
      <c r="BJ13" s="7">
        <f>SUM(H13,R13,AB13,AL13,AV13)</f>
        <v/>
      </c>
      <c r="BK13" s="7">
        <f>SUM(K13,U13,AE13,AO13,AY13)</f>
        <v/>
      </c>
      <c r="BL13" s="7">
        <f>SUM(E13,O13,Y13,AI13,AS13)</f>
        <v/>
      </c>
      <c r="BM13" s="7">
        <f>SUM(G13,Q13,AA13,AK13,AU13)</f>
        <v/>
      </c>
      <c r="BN13" s="7" t="n">
        <v>0</v>
      </c>
      <c r="BO13" s="7">
        <f>BL13+BM13+BN13</f>
        <v/>
      </c>
      <c r="BP13" s="7" t="n">
        <v>1206.646226415094</v>
      </c>
      <c r="BQ13" s="7">
        <f>BO13/19*31</f>
        <v/>
      </c>
      <c r="BR13" s="7">
        <f>IFERROR(BL13/BE13,0)</f>
        <v/>
      </c>
    </row>
    <row r="14">
      <c r="A14" s="6" t="n">
        <v>8</v>
      </c>
      <c r="B14" s="6" t="inlineStr">
        <is>
          <t>2026-03-01</t>
        </is>
      </c>
      <c r="C14" s="6" t="inlineStr">
        <is>
          <t>ПТ</t>
        </is>
      </c>
      <c r="D14" s="6" t="inlineStr">
        <is>
          <t>Перевалова Анастасия Владимировна</t>
        </is>
      </c>
      <c r="E14" s="7" t="n">
        <v>6857</v>
      </c>
      <c r="F14" s="7" t="n">
        <v>4</v>
      </c>
      <c r="G14" s="7" t="n">
        <v>0</v>
      </c>
      <c r="H14" s="7" t="n">
        <v>0</v>
      </c>
      <c r="I14" s="7" t="n">
        <v>0</v>
      </c>
      <c r="J14" s="7" t="n">
        <v>7</v>
      </c>
      <c r="K14" s="7">
        <f>ROUND(J14*BP14/100,0)*100</f>
        <v/>
      </c>
      <c r="L14" s="7" t="n">
        <v>0</v>
      </c>
      <c r="M14" s="7">
        <f>E14-K14</f>
        <v/>
      </c>
      <c r="N14" s="7" t="n">
        <v>0</v>
      </c>
      <c r="O14" s="7" t="n">
        <v>6883.5</v>
      </c>
      <c r="P14" s="7" t="n">
        <v>4</v>
      </c>
      <c r="Q14" s="7" t="n">
        <v>0</v>
      </c>
      <c r="R14" s="7" t="n">
        <v>0</v>
      </c>
      <c r="S14" s="7" t="n">
        <v>0</v>
      </c>
      <c r="T14" s="7" t="n">
        <v>7</v>
      </c>
      <c r="U14" s="7">
        <f>ROUND(T14*BP14/100,0)*100</f>
        <v/>
      </c>
      <c r="V14" s="7" t="n">
        <v>0</v>
      </c>
      <c r="W14" s="7">
        <f>O14-U14</f>
        <v/>
      </c>
      <c r="X14" s="7" t="n">
        <v>0</v>
      </c>
      <c r="Y14" s="7" t="n">
        <v>5345</v>
      </c>
      <c r="Z14" s="7" t="n">
        <v>3</v>
      </c>
      <c r="AA14" s="7" t="n">
        <v>0</v>
      </c>
      <c r="AB14" s="7" t="n">
        <v>0</v>
      </c>
      <c r="AC14" s="7" t="n">
        <v>0</v>
      </c>
      <c r="AD14" s="7" t="n">
        <v>7</v>
      </c>
      <c r="AE14" s="7">
        <f>ROUND(AD14*BP14/100,0)*100</f>
        <v/>
      </c>
      <c r="AF14" s="7" t="n">
        <v>0</v>
      </c>
      <c r="AG14" s="7">
        <f>Y14-AE14</f>
        <v/>
      </c>
      <c r="AH14" s="7" t="n">
        <v>0</v>
      </c>
      <c r="AI14" s="7" t="n">
        <v>0</v>
      </c>
      <c r="AJ14" s="7" t="n">
        <v>0</v>
      </c>
      <c r="AK14" s="7" t="n">
        <v>0</v>
      </c>
      <c r="AL14" s="7" t="n">
        <v>0</v>
      </c>
      <c r="AM14" s="7" t="n">
        <v>0</v>
      </c>
      <c r="AN14" s="7" t="n">
        <v>7</v>
      </c>
      <c r="AO14" s="7">
        <f>ROUND(AN14*BP14/100,0)*100</f>
        <v/>
      </c>
      <c r="AP14" s="7" t="n">
        <v>0</v>
      </c>
      <c r="AQ14" s="7">
        <f>AI14-AO14</f>
        <v/>
      </c>
      <c r="AR14" s="7" t="n">
        <v>0</v>
      </c>
      <c r="AS14" s="7" t="n">
        <v>0</v>
      </c>
      <c r="AT14" s="7" t="n">
        <v>0</v>
      </c>
      <c r="AU14" s="7" t="n">
        <v>0</v>
      </c>
      <c r="AV14" s="7" t="n">
        <v>0</v>
      </c>
      <c r="AW14" s="7" t="n">
        <v>0</v>
      </c>
      <c r="AX14" s="7" t="n">
        <v>3</v>
      </c>
      <c r="AY14" s="7">
        <f>ROUND(AX14*BP14/100,0)*100</f>
        <v/>
      </c>
      <c r="AZ14" s="7" t="n">
        <v>0</v>
      </c>
      <c r="BA14" s="7">
        <f>AS14-AY14</f>
        <v/>
      </c>
      <c r="BB14" s="7" t="n">
        <v>0</v>
      </c>
      <c r="BC14" s="6" t="n"/>
      <c r="BD14" s="7">
        <f>SUM(J14,T14,AD14,AN14,AX14)</f>
        <v/>
      </c>
      <c r="BE14" s="7">
        <f>SUM(F14,P14,Z14,AJ14,AT14)</f>
        <v/>
      </c>
      <c r="BF14" s="7">
        <f>SUM(N14,X14,AH14,AR14,BB14)</f>
        <v/>
      </c>
      <c r="BG14" s="7">
        <f>SUM(L14,V14,AF14,AP14,AZ14)</f>
        <v/>
      </c>
      <c r="BH14" s="7">
        <f>SUM(I14,S14,AC14,AM14,AW14)</f>
        <v/>
      </c>
      <c r="BI14" s="7" t="n">
        <v>0</v>
      </c>
      <c r="BJ14" s="7">
        <f>SUM(H14,R14,AB14,AL14,AV14)</f>
        <v/>
      </c>
      <c r="BK14" s="7">
        <f>SUM(K14,U14,AE14,AO14,AY14)</f>
        <v/>
      </c>
      <c r="BL14" s="7">
        <f>SUM(E14,O14,Y14,AI14,AS14)</f>
        <v/>
      </c>
      <c r="BM14" s="7">
        <f>SUM(G14,Q14,AA14,AK14,AU14)</f>
        <v/>
      </c>
      <c r="BN14" s="7" t="n">
        <v>0</v>
      </c>
      <c r="BO14" s="7">
        <f>BL14+BM14+BN14</f>
        <v/>
      </c>
      <c r="BP14" s="7" t="n">
        <v>1467.787037037037</v>
      </c>
      <c r="BQ14" s="7">
        <f>BO14/19*31</f>
        <v/>
      </c>
      <c r="BR14" s="7">
        <f>IFERROR(BL14/BE14,0)</f>
        <v/>
      </c>
    </row>
    <row r="15">
      <c r="A15" s="6" t="n">
        <v>9</v>
      </c>
      <c r="B15" s="6" t="inlineStr">
        <is>
          <t>2026-03-01</t>
        </is>
      </c>
      <c r="C15" s="6" t="inlineStr">
        <is>
          <t>ПТ</t>
        </is>
      </c>
      <c r="D15" s="6" t="inlineStr">
        <is>
          <t>Рябинина Полина Евгеньевна</t>
        </is>
      </c>
      <c r="E15" s="7" t="n">
        <v>20786.5</v>
      </c>
      <c r="F15" s="7" t="n">
        <v>14</v>
      </c>
      <c r="G15" s="7" t="n">
        <v>0</v>
      </c>
      <c r="H15" s="7" t="n">
        <v>0</v>
      </c>
      <c r="I15" s="7" t="n">
        <v>1</v>
      </c>
      <c r="J15" s="7" t="n">
        <v>17</v>
      </c>
      <c r="K15" s="7">
        <f>ROUND(J15*BP15/100,0)*100</f>
        <v/>
      </c>
      <c r="L15" s="7" t="n">
        <v>0</v>
      </c>
      <c r="M15" s="7">
        <f>E15-K15</f>
        <v/>
      </c>
      <c r="N15" s="7" t="n">
        <v>0</v>
      </c>
      <c r="O15" s="7" t="n">
        <v>12169.5</v>
      </c>
      <c r="P15" s="7" t="n">
        <v>8</v>
      </c>
      <c r="Q15" s="7" t="n">
        <v>0</v>
      </c>
      <c r="R15" s="7" t="n">
        <v>0</v>
      </c>
      <c r="S15" s="7" t="n">
        <v>0</v>
      </c>
      <c r="T15" s="7" t="n">
        <v>17</v>
      </c>
      <c r="U15" s="7">
        <f>ROUND(T15*BP15/100,0)*100</f>
        <v/>
      </c>
      <c r="V15" s="7" t="n">
        <v>0</v>
      </c>
      <c r="W15" s="7">
        <f>O15-U15</f>
        <v/>
      </c>
      <c r="X15" s="7" t="n">
        <v>0</v>
      </c>
      <c r="Y15" s="7" t="n">
        <v>9195.5</v>
      </c>
      <c r="Z15" s="7" t="n">
        <v>6</v>
      </c>
      <c r="AA15" s="7" t="n">
        <v>0</v>
      </c>
      <c r="AB15" s="7" t="n">
        <v>0</v>
      </c>
      <c r="AC15" s="7" t="n">
        <v>0</v>
      </c>
      <c r="AD15" s="7" t="n">
        <v>17</v>
      </c>
      <c r="AE15" s="7">
        <f>ROUND(AD15*BP15/100,0)*100</f>
        <v/>
      </c>
      <c r="AF15" s="7" t="n">
        <v>0</v>
      </c>
      <c r="AG15" s="7">
        <f>Y15-AE15</f>
        <v/>
      </c>
      <c r="AH15" s="7" t="n">
        <v>0</v>
      </c>
      <c r="AI15" s="7" t="n">
        <v>0</v>
      </c>
      <c r="AJ15" s="7" t="n">
        <v>0</v>
      </c>
      <c r="AK15" s="7" t="n">
        <v>0</v>
      </c>
      <c r="AL15" s="7" t="n">
        <v>0</v>
      </c>
      <c r="AM15" s="7" t="n">
        <v>0</v>
      </c>
      <c r="AN15" s="7" t="n">
        <v>17</v>
      </c>
      <c r="AO15" s="7">
        <f>ROUND(AN15*BP15/100,0)*100</f>
        <v/>
      </c>
      <c r="AP15" s="7" t="n">
        <v>0</v>
      </c>
      <c r="AQ15" s="7">
        <f>AI15-AO15</f>
        <v/>
      </c>
      <c r="AR15" s="7" t="n">
        <v>0</v>
      </c>
      <c r="AS15" s="7" t="n">
        <v>0</v>
      </c>
      <c r="AT15" s="7" t="n">
        <v>0</v>
      </c>
      <c r="AU15" s="7" t="n">
        <v>0</v>
      </c>
      <c r="AV15" s="7" t="n">
        <v>0</v>
      </c>
      <c r="AW15" s="7" t="n">
        <v>0</v>
      </c>
      <c r="AX15" s="7" t="n">
        <v>7</v>
      </c>
      <c r="AY15" s="7">
        <f>ROUND(AX15*BP15/100,0)*100</f>
        <v/>
      </c>
      <c r="AZ15" s="7" t="n">
        <v>0</v>
      </c>
      <c r="BA15" s="7">
        <f>AS15-AY15</f>
        <v/>
      </c>
      <c r="BB15" s="7" t="n">
        <v>0</v>
      </c>
      <c r="BC15" s="6" t="n"/>
      <c r="BD15" s="7">
        <f>SUM(J15,T15,AD15,AN15,AX15)</f>
        <v/>
      </c>
      <c r="BE15" s="7">
        <f>SUM(F15,P15,Z15,AJ15,AT15)</f>
        <v/>
      </c>
      <c r="BF15" s="7">
        <f>SUM(N15,X15,AH15,AR15,BB15)</f>
        <v/>
      </c>
      <c r="BG15" s="7">
        <f>SUM(L15,V15,AF15,AP15,AZ15)</f>
        <v/>
      </c>
      <c r="BH15" s="7">
        <f>SUM(I15,S15,AC15,AM15,AW15)</f>
        <v/>
      </c>
      <c r="BI15" s="7" t="n">
        <v>0</v>
      </c>
      <c r="BJ15" s="7">
        <f>SUM(H15,R15,AB15,AL15,AV15)</f>
        <v/>
      </c>
      <c r="BK15" s="7">
        <f>SUM(K15,U15,AE15,AO15,AY15)</f>
        <v/>
      </c>
      <c r="BL15" s="7">
        <f>SUM(E15,O15,Y15,AI15,AS15)</f>
        <v/>
      </c>
      <c r="BM15" s="7">
        <f>SUM(G15,Q15,AA15,AK15,AU15)</f>
        <v/>
      </c>
      <c r="BN15" s="7" t="n">
        <v>0</v>
      </c>
      <c r="BO15" s="7">
        <f>BL15+BM15+BN15</f>
        <v/>
      </c>
      <c r="BP15" s="7" t="n">
        <v>1424.03125</v>
      </c>
      <c r="BQ15" s="7">
        <f>BO15/19*31</f>
        <v/>
      </c>
      <c r="BR15" s="7">
        <f>IFERROR(BL15/BE15,0)</f>
        <v/>
      </c>
    </row>
    <row r="16">
      <c r="A16" s="6" t="n">
        <v>10</v>
      </c>
      <c r="B16" s="6" t="inlineStr">
        <is>
          <t>2026-03-01</t>
        </is>
      </c>
      <c r="C16" s="6" t="inlineStr">
        <is>
          <t>ПТ</t>
        </is>
      </c>
      <c r="D16" s="6" t="inlineStr">
        <is>
          <t>Черных Данила Русланович</t>
        </is>
      </c>
      <c r="E16" s="7" t="n">
        <v>28895</v>
      </c>
      <c r="F16" s="7" t="n">
        <v>17</v>
      </c>
      <c r="G16" s="7" t="n">
        <v>3090</v>
      </c>
      <c r="H16" s="7" t="n">
        <v>3</v>
      </c>
      <c r="I16" s="7" t="n">
        <v>0</v>
      </c>
      <c r="J16" s="7" t="n">
        <v>28</v>
      </c>
      <c r="K16" s="7">
        <f>ROUND(J16*BP16/100,0)*100</f>
        <v/>
      </c>
      <c r="L16" s="7" t="n">
        <v>0</v>
      </c>
      <c r="M16" s="7">
        <f>E16-K16</f>
        <v/>
      </c>
      <c r="N16" s="7" t="n">
        <v>0</v>
      </c>
      <c r="O16" s="7" t="n">
        <v>26502</v>
      </c>
      <c r="P16" s="7" t="n">
        <v>16</v>
      </c>
      <c r="Q16" s="7" t="n">
        <v>4910</v>
      </c>
      <c r="R16" s="7" t="n">
        <v>6</v>
      </c>
      <c r="S16" s="7" t="n">
        <v>1</v>
      </c>
      <c r="T16" s="7" t="n">
        <v>28</v>
      </c>
      <c r="U16" s="7">
        <f>ROUND(T16*BP16/100,0)*100</f>
        <v/>
      </c>
      <c r="V16" s="7" t="n">
        <v>0</v>
      </c>
      <c r="W16" s="7">
        <f>O16-U16</f>
        <v/>
      </c>
      <c r="X16" s="7" t="n">
        <v>0</v>
      </c>
      <c r="Y16" s="7" t="n">
        <v>14907</v>
      </c>
      <c r="Z16" s="7" t="n">
        <v>9</v>
      </c>
      <c r="AA16" s="7" t="n">
        <v>3765</v>
      </c>
      <c r="AB16" s="7" t="n">
        <v>4</v>
      </c>
      <c r="AC16" s="7" t="n">
        <v>0</v>
      </c>
      <c r="AD16" s="7" t="n">
        <v>28</v>
      </c>
      <c r="AE16" s="7">
        <f>ROUND(AD16*BP16/100,0)*100</f>
        <v/>
      </c>
      <c r="AF16" s="7" t="n">
        <v>0</v>
      </c>
      <c r="AG16" s="7">
        <f>Y16-AE16</f>
        <v/>
      </c>
      <c r="AH16" s="7" t="n">
        <v>0</v>
      </c>
      <c r="AI16" s="7" t="n">
        <v>0</v>
      </c>
      <c r="AJ16" s="7" t="n">
        <v>0</v>
      </c>
      <c r="AK16" s="7" t="n">
        <v>0</v>
      </c>
      <c r="AL16" s="7" t="n">
        <v>0</v>
      </c>
      <c r="AM16" s="7" t="n">
        <v>0</v>
      </c>
      <c r="AN16" s="7" t="n">
        <v>28</v>
      </c>
      <c r="AO16" s="7">
        <f>ROUND(AN16*BP16/100,0)*100</f>
        <v/>
      </c>
      <c r="AP16" s="7" t="n">
        <v>0</v>
      </c>
      <c r="AQ16" s="7">
        <f>AI16-AO16</f>
        <v/>
      </c>
      <c r="AR16" s="7" t="n">
        <v>0</v>
      </c>
      <c r="AS16" s="7" t="n">
        <v>0</v>
      </c>
      <c r="AT16" s="7" t="n">
        <v>0</v>
      </c>
      <c r="AU16" s="7" t="n">
        <v>0</v>
      </c>
      <c r="AV16" s="7" t="n">
        <v>0</v>
      </c>
      <c r="AW16" s="7" t="n">
        <v>0</v>
      </c>
      <c r="AX16" s="7" t="n">
        <v>12</v>
      </c>
      <c r="AY16" s="7">
        <f>ROUND(AX16*BP16/100,0)*100</f>
        <v/>
      </c>
      <c r="AZ16" s="7" t="n">
        <v>0</v>
      </c>
      <c r="BA16" s="7">
        <f>AS16-AY16</f>
        <v/>
      </c>
      <c r="BB16" s="7" t="n">
        <v>0</v>
      </c>
      <c r="BC16" s="6" t="n"/>
      <c r="BD16" s="7">
        <f>SUM(J16,T16,AD16,AN16,AX16)</f>
        <v/>
      </c>
      <c r="BE16" s="7">
        <f>SUM(F16,P16,Z16,AJ16,AT16)</f>
        <v/>
      </c>
      <c r="BF16" s="7">
        <f>SUM(N16,X16,AH16,AR16,BB16)</f>
        <v/>
      </c>
      <c r="BG16" s="7">
        <f>SUM(L16,V16,AF16,AP16,AZ16)</f>
        <v/>
      </c>
      <c r="BH16" s="7">
        <f>SUM(I16,S16,AC16,AM16,AW16)</f>
        <v/>
      </c>
      <c r="BI16" s="7" t="n">
        <v>0</v>
      </c>
      <c r="BJ16" s="7">
        <f>SUM(H16,R16,AB16,AL16,AV16)</f>
        <v/>
      </c>
      <c r="BK16" s="7">
        <f>SUM(K16,U16,AE16,AO16,AY16)</f>
        <v/>
      </c>
      <c r="BL16" s="7">
        <f>SUM(E16,O16,Y16,AI16,AS16)</f>
        <v/>
      </c>
      <c r="BM16" s="7">
        <f>SUM(G16,Q16,AA16,AK16,AU16)</f>
        <v/>
      </c>
      <c r="BN16" s="7" t="n">
        <v>0</v>
      </c>
      <c r="BO16" s="7">
        <f>BL16+BM16+BN16</f>
        <v/>
      </c>
      <c r="BP16" s="7" t="n">
        <v>1521.322115384615</v>
      </c>
      <c r="BQ16" s="7">
        <f>BO16/19*31</f>
        <v/>
      </c>
      <c r="BR16" s="7">
        <f>IFERROR(BL16/BE16,0)</f>
        <v/>
      </c>
    </row>
    <row r="17">
      <c r="A17" s="6" t="n">
        <v>11</v>
      </c>
      <c r="B17" s="6" t="inlineStr">
        <is>
          <t>2026-03-01</t>
        </is>
      </c>
      <c r="C17" s="6" t="inlineStr">
        <is>
          <t>ПТ</t>
        </is>
      </c>
      <c r="D17" s="6" t="inlineStr">
        <is>
          <t>Юркова Маргарита Вадимовна</t>
        </is>
      </c>
      <c r="E17" s="7" t="n">
        <v>6963.33</v>
      </c>
      <c r="F17" s="7" t="n">
        <v>4</v>
      </c>
      <c r="G17" s="7" t="n">
        <v>2060</v>
      </c>
      <c r="H17" s="7" t="n">
        <v>2</v>
      </c>
      <c r="I17" s="7" t="n">
        <v>0</v>
      </c>
      <c r="J17" s="7" t="n">
        <v>5</v>
      </c>
      <c r="K17" s="7">
        <f>ROUND(J17*BP17/100,0)*100</f>
        <v/>
      </c>
      <c r="L17" s="7" t="n">
        <v>0</v>
      </c>
      <c r="M17" s="7">
        <f>E17-K17</f>
        <v/>
      </c>
      <c r="N17" s="7" t="n">
        <v>0</v>
      </c>
      <c r="O17" s="7" t="n">
        <v>5198.33</v>
      </c>
      <c r="P17" s="7" t="n">
        <v>3</v>
      </c>
      <c r="Q17" s="7" t="n">
        <v>0</v>
      </c>
      <c r="R17" s="7" t="n">
        <v>0</v>
      </c>
      <c r="S17" s="7" t="n">
        <v>0</v>
      </c>
      <c r="T17" s="7" t="n">
        <v>5</v>
      </c>
      <c r="U17" s="7">
        <f>ROUND(T17*BP17/100,0)*100</f>
        <v/>
      </c>
      <c r="V17" s="7" t="n">
        <v>0</v>
      </c>
      <c r="W17" s="7">
        <f>O17-U17</f>
        <v/>
      </c>
      <c r="X17" s="7" t="n">
        <v>0</v>
      </c>
      <c r="Y17" s="7" t="n">
        <v>3260.66</v>
      </c>
      <c r="Z17" s="7" t="n">
        <v>2</v>
      </c>
      <c r="AA17" s="7" t="n">
        <v>0</v>
      </c>
      <c r="AB17" s="7" t="n">
        <v>0</v>
      </c>
      <c r="AC17" s="7" t="n">
        <v>2</v>
      </c>
      <c r="AD17" s="7" t="n">
        <v>5</v>
      </c>
      <c r="AE17" s="7">
        <f>ROUND(AD17*BP17/100,0)*100</f>
        <v/>
      </c>
      <c r="AF17" s="7" t="n">
        <v>0</v>
      </c>
      <c r="AG17" s="7">
        <f>Y17-AE17</f>
        <v/>
      </c>
      <c r="AH17" s="7" t="n">
        <v>0</v>
      </c>
      <c r="AI17" s="7" t="n">
        <v>0</v>
      </c>
      <c r="AJ17" s="7" t="n">
        <v>0</v>
      </c>
      <c r="AK17" s="7" t="n">
        <v>0</v>
      </c>
      <c r="AL17" s="7" t="n">
        <v>0</v>
      </c>
      <c r="AM17" s="7" t="n">
        <v>0</v>
      </c>
      <c r="AN17" s="7" t="n">
        <v>5</v>
      </c>
      <c r="AO17" s="7">
        <f>ROUND(AN17*BP17/100,0)*100</f>
        <v/>
      </c>
      <c r="AP17" s="7" t="n">
        <v>0</v>
      </c>
      <c r="AQ17" s="7">
        <f>AI17-AO17</f>
        <v/>
      </c>
      <c r="AR17" s="7" t="n">
        <v>0</v>
      </c>
      <c r="AS17" s="7" t="n">
        <v>0</v>
      </c>
      <c r="AT17" s="7" t="n">
        <v>0</v>
      </c>
      <c r="AU17" s="7" t="n">
        <v>0</v>
      </c>
      <c r="AV17" s="7" t="n">
        <v>0</v>
      </c>
      <c r="AW17" s="7" t="n">
        <v>0</v>
      </c>
      <c r="AX17" s="7" t="n">
        <v>2</v>
      </c>
      <c r="AY17" s="7">
        <f>ROUND(AX17*BP17/100,0)*100</f>
        <v/>
      </c>
      <c r="AZ17" s="7" t="n">
        <v>0</v>
      </c>
      <c r="BA17" s="7">
        <f>AS17-AY17</f>
        <v/>
      </c>
      <c r="BB17" s="7" t="n">
        <v>0</v>
      </c>
      <c r="BC17" s="6" t="n"/>
      <c r="BD17" s="7">
        <f>SUM(J17,T17,AD17,AN17,AX17)</f>
        <v/>
      </c>
      <c r="BE17" s="7">
        <f>SUM(F17,P17,Z17,AJ17,AT17)</f>
        <v/>
      </c>
      <c r="BF17" s="7">
        <f>SUM(N17,X17,AH17,AR17,BB17)</f>
        <v/>
      </c>
      <c r="BG17" s="7">
        <f>SUM(L17,V17,AF17,AP17,AZ17)</f>
        <v/>
      </c>
      <c r="BH17" s="7">
        <f>SUM(I17,S17,AC17,AM17,AW17)</f>
        <v/>
      </c>
      <c r="BI17" s="7" t="n">
        <v>0</v>
      </c>
      <c r="BJ17" s="7">
        <f>SUM(H17,R17,AB17,AL17,AV17)</f>
        <v/>
      </c>
      <c r="BK17" s="7">
        <f>SUM(K17,U17,AE17,AO17,AY17)</f>
        <v/>
      </c>
      <c r="BL17" s="7">
        <f>SUM(E17,O17,Y17,AI17,AS17)</f>
        <v/>
      </c>
      <c r="BM17" s="7">
        <f>SUM(G17,Q17,AA17,AK17,AU17)</f>
        <v/>
      </c>
      <c r="BN17" s="7" t="n">
        <v>0</v>
      </c>
      <c r="BO17" s="7">
        <f>BL17+BM17+BN17</f>
        <v/>
      </c>
      <c r="BP17" s="7" t="n">
        <v>1232.722857142857</v>
      </c>
      <c r="BQ17" s="7">
        <f>BO17/19*31</f>
        <v/>
      </c>
      <c r="BR17" s="7">
        <f>IFERROR(BL17/BE17,0)</f>
        <v/>
      </c>
    </row>
    <row r="18">
      <c r="A18" s="8" t="n"/>
      <c r="B18" s="8" t="n"/>
      <c r="C18" s="8" t="n"/>
      <c r="D18" s="8" t="inlineStr">
        <is>
          <t>Итого ТЗ</t>
        </is>
      </c>
      <c r="E18" s="9">
        <f>SUM(E7:E17)</f>
        <v/>
      </c>
      <c r="F18" s="9">
        <f>SUM(F7:F17)</f>
        <v/>
      </c>
      <c r="G18" s="9">
        <f>SUM(G7:G17)</f>
        <v/>
      </c>
      <c r="H18" s="9">
        <f>SUM(H7:H17)</f>
        <v/>
      </c>
      <c r="I18" s="9">
        <f>SUM(I7:I17)</f>
        <v/>
      </c>
      <c r="J18" s="9">
        <f>SUM(J7:J17)</f>
        <v/>
      </c>
      <c r="K18" s="9">
        <f>SUM(K7:K17)</f>
        <v/>
      </c>
      <c r="L18" s="9">
        <f>SUM(L7:L17)</f>
        <v/>
      </c>
      <c r="M18" s="9">
        <f>SUM(M7:M17)</f>
        <v/>
      </c>
      <c r="N18" s="9">
        <f>SUM(N7:N17)</f>
        <v/>
      </c>
      <c r="O18" s="9">
        <f>SUM(O7:O17)</f>
        <v/>
      </c>
      <c r="P18" s="9">
        <f>SUM(P7:P17)</f>
        <v/>
      </c>
      <c r="Q18" s="9">
        <f>SUM(Q7:Q17)</f>
        <v/>
      </c>
      <c r="R18" s="9">
        <f>SUM(R7:R17)</f>
        <v/>
      </c>
      <c r="S18" s="9">
        <f>SUM(S7:S17)</f>
        <v/>
      </c>
      <c r="T18" s="9">
        <f>SUM(T7:T17)</f>
        <v/>
      </c>
      <c r="U18" s="9">
        <f>SUM(U7:U17)</f>
        <v/>
      </c>
      <c r="V18" s="9">
        <f>SUM(V7:V17)</f>
        <v/>
      </c>
      <c r="W18" s="9">
        <f>SUM(W7:W17)</f>
        <v/>
      </c>
      <c r="X18" s="9">
        <f>SUM(X7:X17)</f>
        <v/>
      </c>
      <c r="Y18" s="9">
        <f>SUM(Y7:Y17)</f>
        <v/>
      </c>
      <c r="Z18" s="9">
        <f>SUM(Z7:Z17)</f>
        <v/>
      </c>
      <c r="AA18" s="9">
        <f>SUM(AA7:AA17)</f>
        <v/>
      </c>
      <c r="AB18" s="9">
        <f>SUM(AB7:AB17)</f>
        <v/>
      </c>
      <c r="AC18" s="9">
        <f>SUM(AC7:AC17)</f>
        <v/>
      </c>
      <c r="AD18" s="9">
        <f>SUM(AD7:AD17)</f>
        <v/>
      </c>
      <c r="AE18" s="9">
        <f>SUM(AE7:AE17)</f>
        <v/>
      </c>
      <c r="AF18" s="9">
        <f>SUM(AF7:AF17)</f>
        <v/>
      </c>
      <c r="AG18" s="9">
        <f>SUM(AG7:AG17)</f>
        <v/>
      </c>
      <c r="AH18" s="9">
        <f>SUM(AH7:AH17)</f>
        <v/>
      </c>
      <c r="AI18" s="9">
        <f>SUM(AI7:AI17)</f>
        <v/>
      </c>
      <c r="AJ18" s="9">
        <f>SUM(AJ7:AJ17)</f>
        <v/>
      </c>
      <c r="AK18" s="9">
        <f>SUM(AK7:AK17)</f>
        <v/>
      </c>
      <c r="AL18" s="9">
        <f>SUM(AL7:AL17)</f>
        <v/>
      </c>
      <c r="AM18" s="9">
        <f>SUM(AM7:AM17)</f>
        <v/>
      </c>
      <c r="AN18" s="9">
        <f>SUM(AN7:AN17)</f>
        <v/>
      </c>
      <c r="AO18" s="9">
        <f>SUM(AO7:AO17)</f>
        <v/>
      </c>
      <c r="AP18" s="9">
        <f>SUM(AP7:AP17)</f>
        <v/>
      </c>
      <c r="AQ18" s="9">
        <f>SUM(AQ7:AQ17)</f>
        <v/>
      </c>
      <c r="AR18" s="9">
        <f>SUM(AR7:AR17)</f>
        <v/>
      </c>
      <c r="AS18" s="9">
        <f>SUM(AS7:AS17)</f>
        <v/>
      </c>
      <c r="AT18" s="9">
        <f>SUM(AT7:AT17)</f>
        <v/>
      </c>
      <c r="AU18" s="9">
        <f>SUM(AU7:AU17)</f>
        <v/>
      </c>
      <c r="AV18" s="9">
        <f>SUM(AV7:AV17)</f>
        <v/>
      </c>
      <c r="AW18" s="9">
        <f>SUM(AW7:AW17)</f>
        <v/>
      </c>
      <c r="AX18" s="9">
        <f>SUM(AX7:AX17)</f>
        <v/>
      </c>
      <c r="AY18" s="9">
        <f>SUM(AY7:AY17)</f>
        <v/>
      </c>
      <c r="AZ18" s="9">
        <f>SUM(AZ7:AZ17)</f>
        <v/>
      </c>
      <c r="BA18" s="9">
        <f>SUM(BA7:BA17)</f>
        <v/>
      </c>
      <c r="BB18" s="9">
        <f>SUM(BB7:BB17)</f>
        <v/>
      </c>
      <c r="BC18" s="9">
        <f>SUM(BC7:BC17)</f>
        <v/>
      </c>
      <c r="BD18" s="9">
        <f>SUM(BD7:BD17)</f>
        <v/>
      </c>
      <c r="BE18" s="9">
        <f>SUM(BE7:BE17)</f>
        <v/>
      </c>
      <c r="BF18" s="9">
        <f>SUM(BF7:BF17)</f>
        <v/>
      </c>
      <c r="BG18" s="9">
        <f>SUM(BG7:BG17)</f>
        <v/>
      </c>
      <c r="BH18" s="9">
        <f>SUM(BH7:BH17)</f>
        <v/>
      </c>
      <c r="BI18" s="9">
        <f>SUM(BI7:BI17)</f>
        <v/>
      </c>
      <c r="BJ18" s="9">
        <f>SUM(BJ7:BJ17)</f>
        <v/>
      </c>
      <c r="BK18" s="9">
        <f>SUM(BK7:BK17)</f>
        <v/>
      </c>
      <c r="BL18" s="9">
        <f>SUM(BL7:BL17)</f>
        <v/>
      </c>
      <c r="BM18" s="9">
        <f>SUM(BM7:BM17)</f>
        <v/>
      </c>
      <c r="BN18" s="9">
        <f>SUM(BN7:BN17)</f>
        <v/>
      </c>
      <c r="BO18" s="9">
        <f>SUM(BO7:BO17)</f>
        <v/>
      </c>
      <c r="BP18" s="9">
        <f>IFERROR(BK18/BD18,0)</f>
        <v/>
      </c>
      <c r="BQ18" s="9">
        <f>BO18/19*31</f>
        <v/>
      </c>
      <c r="BR18" s="9">
        <f>IFERROR(BL18/BE18,0)</f>
        <v/>
      </c>
    </row>
    <row r="20">
      <c r="A20" s="5" t="n"/>
      <c r="B20" s="5" t="n"/>
      <c r="C20" s="5" t="n"/>
      <c r="D20" s="5" t="inlineStr">
        <is>
          <t>ГРУППОВЫЕ ПРОГРАММЫ</t>
        </is>
      </c>
      <c r="E20" s="5" t="n"/>
      <c r="F20" s="5" t="n"/>
      <c r="G20" s="5" t="n"/>
      <c r="H20" s="5" t="n"/>
      <c r="I20" s="5" t="n"/>
      <c r="J20" s="5" t="n"/>
      <c r="K20" s="5" t="n"/>
      <c r="L20" s="5" t="n"/>
      <c r="M20" s="5" t="n"/>
      <c r="N20" s="5" t="n"/>
      <c r="O20" s="5" t="n"/>
      <c r="P20" s="5" t="n"/>
      <c r="Q20" s="5" t="n"/>
      <c r="R20" s="5" t="n"/>
      <c r="S20" s="5" t="n"/>
      <c r="T20" s="5" t="n"/>
      <c r="U20" s="5" t="n"/>
      <c r="V20" s="5" t="n"/>
      <c r="W20" s="5" t="n"/>
      <c r="X20" s="5" t="n"/>
      <c r="Y20" s="5" t="n"/>
      <c r="Z20" s="5" t="n"/>
      <c r="AA20" s="5" t="n"/>
      <c r="AB20" s="5" t="n"/>
      <c r="AC20" s="5" t="n"/>
      <c r="AD20" s="5" t="n"/>
      <c r="AE20" s="5" t="n"/>
      <c r="AF20" s="5" t="n"/>
      <c r="AG20" s="5" t="n"/>
      <c r="AH20" s="5" t="n"/>
      <c r="AI20" s="5" t="n"/>
      <c r="AJ20" s="5" t="n"/>
      <c r="AK20" s="5" t="n"/>
      <c r="AL20" s="5" t="n"/>
      <c r="AM20" s="5" t="n"/>
      <c r="AN20" s="5" t="n"/>
      <c r="AO20" s="5" t="n"/>
      <c r="AP20" s="5" t="n"/>
      <c r="AQ20" s="5" t="n"/>
      <c r="AR20" s="5" t="n"/>
      <c r="AS20" s="5" t="n"/>
      <c r="AT20" s="5" t="n"/>
      <c r="AU20" s="5" t="n"/>
      <c r="AV20" s="5" t="n"/>
      <c r="AW20" s="5" t="n"/>
      <c r="AX20" s="5" t="n"/>
      <c r="AY20" s="5" t="n"/>
      <c r="AZ20" s="5" t="n"/>
      <c r="BA20" s="5" t="n"/>
      <c r="BB20" s="5" t="n"/>
      <c r="BC20" s="5" t="n"/>
      <c r="BD20" s="5" t="n"/>
      <c r="BE20" s="5" t="n"/>
      <c r="BF20" s="5" t="n"/>
      <c r="BG20" s="5" t="n"/>
      <c r="BH20" s="5" t="n"/>
      <c r="BI20" s="5" t="n"/>
      <c r="BJ20" s="5" t="n"/>
      <c r="BK20" s="5" t="n"/>
      <c r="BL20" s="5" t="n"/>
      <c r="BM20" s="5" t="n"/>
      <c r="BN20" s="5" t="n"/>
      <c r="BO20" s="5" t="n"/>
      <c r="BP20" s="5" t="n"/>
      <c r="BQ20" s="5" t="n"/>
      <c r="BR20" s="5" t="n"/>
    </row>
    <row r="21">
      <c r="A21" s="4" t="inlineStr">
        <is>
          <t>№</t>
        </is>
      </c>
      <c r="B21" s="4" t="inlineStr">
        <is>
          <t>Дата начала</t>
        </is>
      </c>
      <c r="C21" s="4" t="inlineStr">
        <is>
          <t>Статус</t>
        </is>
      </c>
      <c r="D21" s="4" t="inlineStr">
        <is>
          <t>ФИО</t>
        </is>
      </c>
      <c r="E21" s="4" t="inlineStr">
        <is>
          <t>Факт $ из 1С</t>
        </is>
      </c>
      <c r="F21" s="4" t="inlineStr">
        <is>
          <t>Факт ПТ</t>
        </is>
      </c>
      <c r="G21" s="4" t="inlineStr">
        <is>
          <t>Факт $ МГ/секции</t>
        </is>
      </c>
      <c r="H21" s="4" t="inlineStr">
        <is>
          <t>Факт МГ/секции</t>
        </is>
      </c>
      <c r="I21" s="4" t="inlineStr">
        <is>
          <t>Факт ВПТ</t>
        </is>
      </c>
      <c r="J21" s="4" t="inlineStr">
        <is>
          <t>Тех. задание ПТ</t>
        </is>
      </c>
      <c r="K21" s="4" t="inlineStr">
        <is>
          <t>Тех задание $</t>
        </is>
      </c>
      <c r="L21" s="4" t="inlineStr">
        <is>
          <t>Тех. задание ВПТ</t>
        </is>
      </c>
      <c r="M21" s="4" t="inlineStr">
        <is>
          <t>Разница ПТ $</t>
        </is>
      </c>
      <c r="N21" s="4" t="inlineStr">
        <is>
          <t>Факт СПЛИТ</t>
        </is>
      </c>
      <c r="O21" s="4" t="inlineStr">
        <is>
          <t>Факт $ из 1С</t>
        </is>
      </c>
      <c r="P21" s="4" t="inlineStr">
        <is>
          <t>Факт ПТ</t>
        </is>
      </c>
      <c r="Q21" s="4" t="inlineStr">
        <is>
          <t>Факт $ МГ/секции</t>
        </is>
      </c>
      <c r="R21" s="4" t="inlineStr">
        <is>
          <t>Факт МГ/секции</t>
        </is>
      </c>
      <c r="S21" s="4" t="inlineStr">
        <is>
          <t>Факт ВПТ</t>
        </is>
      </c>
      <c r="T21" s="4" t="inlineStr">
        <is>
          <t>Тех. задание ПТ</t>
        </is>
      </c>
      <c r="U21" s="4" t="inlineStr">
        <is>
          <t>Тех задание $</t>
        </is>
      </c>
      <c r="V21" s="4" t="inlineStr">
        <is>
          <t>Тех. задание ВПТ</t>
        </is>
      </c>
      <c r="W21" s="4" t="inlineStr">
        <is>
          <t>Разница ПТ $</t>
        </is>
      </c>
      <c r="X21" s="4" t="inlineStr">
        <is>
          <t>Факт СПЛИТ</t>
        </is>
      </c>
      <c r="Y21" s="4" t="inlineStr">
        <is>
          <t>Факт $ из 1С</t>
        </is>
      </c>
      <c r="Z21" s="4" t="inlineStr">
        <is>
          <t>Факт ПТ</t>
        </is>
      </c>
      <c r="AA21" s="4" t="inlineStr">
        <is>
          <t>Факт $ МГ/секции</t>
        </is>
      </c>
      <c r="AB21" s="4" t="inlineStr">
        <is>
          <t>Факт МГ/секции</t>
        </is>
      </c>
      <c r="AC21" s="4" t="inlineStr">
        <is>
          <t>Факт ВПТ</t>
        </is>
      </c>
      <c r="AD21" s="4" t="inlineStr">
        <is>
          <t>Тех. задание ПТ</t>
        </is>
      </c>
      <c r="AE21" s="4" t="inlineStr">
        <is>
          <t>Тех задание $</t>
        </is>
      </c>
      <c r="AF21" s="4" t="inlineStr">
        <is>
          <t>Тех. задание ВПТ</t>
        </is>
      </c>
      <c r="AG21" s="4" t="inlineStr">
        <is>
          <t>Разница ПТ $</t>
        </is>
      </c>
      <c r="AH21" s="4" t="inlineStr">
        <is>
          <t>Факт СПЛИТ</t>
        </is>
      </c>
      <c r="AI21" s="4" t="inlineStr">
        <is>
          <t>Факт $ из 1С</t>
        </is>
      </c>
      <c r="AJ21" s="4" t="inlineStr">
        <is>
          <t>Факт ПТ</t>
        </is>
      </c>
      <c r="AK21" s="4" t="inlineStr">
        <is>
          <t>Факт $ МГ/секции</t>
        </is>
      </c>
      <c r="AL21" s="4" t="inlineStr">
        <is>
          <t>Факт МГ/секции</t>
        </is>
      </c>
      <c r="AM21" s="4" t="inlineStr">
        <is>
          <t>Факт ВПТ</t>
        </is>
      </c>
      <c r="AN21" s="4" t="inlineStr">
        <is>
          <t>Тех. задание ПТ</t>
        </is>
      </c>
      <c r="AO21" s="4" t="inlineStr">
        <is>
          <t>Тех задание $</t>
        </is>
      </c>
      <c r="AP21" s="4" t="inlineStr">
        <is>
          <t>Тех. задание ВПТ</t>
        </is>
      </c>
      <c r="AQ21" s="4" t="inlineStr">
        <is>
          <t>Разница ПТ $</t>
        </is>
      </c>
      <c r="AR21" s="4" t="inlineStr">
        <is>
          <t>Факт СПЛИТ</t>
        </is>
      </c>
      <c r="AS21" s="4" t="inlineStr">
        <is>
          <t>Факт $ из 1С</t>
        </is>
      </c>
      <c r="AT21" s="4" t="inlineStr">
        <is>
          <t>Факт ПТ</t>
        </is>
      </c>
      <c r="AU21" s="4" t="inlineStr">
        <is>
          <t>Факт $ МГ/секции</t>
        </is>
      </c>
      <c r="AV21" s="4" t="inlineStr">
        <is>
          <t>Факт МГ/секции</t>
        </is>
      </c>
      <c r="AW21" s="4" t="inlineStr">
        <is>
          <t>Факт ВПТ</t>
        </is>
      </c>
      <c r="AX21" s="4" t="inlineStr">
        <is>
          <t>Тех. задание ПТ</t>
        </is>
      </c>
      <c r="AY21" s="4" t="inlineStr">
        <is>
          <t>Тех задание $</t>
        </is>
      </c>
      <c r="AZ21" s="4" t="inlineStr">
        <is>
          <t>Тех. задание ВПТ</t>
        </is>
      </c>
      <c r="BA21" s="4" t="inlineStr">
        <is>
          <t>Разница ПТ $</t>
        </is>
      </c>
      <c r="BB21" s="4" t="inlineStr">
        <is>
          <t>Факт СПЛИТ</t>
        </is>
      </c>
      <c r="BC21" s="4" t="inlineStr"/>
      <c r="BD21" s="4" t="inlineStr">
        <is>
          <t>Тех. задание ПТ</t>
        </is>
      </c>
      <c r="BE21" s="4" t="inlineStr">
        <is>
          <t>Факт ПТ</t>
        </is>
      </c>
      <c r="BF21" s="4" t="inlineStr">
        <is>
          <t>Факт СПЛИТ</t>
        </is>
      </c>
      <c r="BG21" s="4" t="inlineStr">
        <is>
          <t>Тех. задание ВПТ</t>
        </is>
      </c>
      <c r="BH21" s="4" t="inlineStr">
        <is>
          <t>Факт ВПТ</t>
        </is>
      </c>
      <c r="BI21" s="4" t="inlineStr">
        <is>
          <t>Тех. задание</t>
        </is>
      </c>
      <c r="BJ21" s="4" t="inlineStr">
        <is>
          <t>Факт</t>
        </is>
      </c>
      <c r="BK21" s="4" t="inlineStr">
        <is>
          <t>Тех задание $</t>
        </is>
      </c>
      <c r="BL21" s="4" t="inlineStr">
        <is>
          <t>Факт ПТ 1С $</t>
        </is>
      </c>
      <c r="BM21" s="4" t="inlineStr">
        <is>
          <t>Факт МГ/секции 1С $</t>
        </is>
      </c>
      <c r="BN21" s="4" t="inlineStr">
        <is>
          <t>Прочие услуги $</t>
        </is>
      </c>
      <c r="BO21" s="4" t="inlineStr">
        <is>
          <t>Факт общий $</t>
        </is>
      </c>
      <c r="BP21" s="4" t="inlineStr">
        <is>
          <t>Средняя стоимость ПТ прошлого месяца $</t>
        </is>
      </c>
      <c r="BQ21" s="4" t="inlineStr">
        <is>
          <t>Ранрейт $</t>
        </is>
      </c>
      <c r="BR21" s="4" t="inlineStr">
        <is>
          <t>Средняя стоимость ПТ на новый месяц</t>
        </is>
      </c>
    </row>
    <row r="22">
      <c r="A22" s="6" t="n">
        <v>12</v>
      </c>
      <c r="B22" s="6" t="inlineStr">
        <is>
          <t>2026-03-01</t>
        </is>
      </c>
      <c r="C22" s="6" t="inlineStr">
        <is>
          <t>ПТ</t>
        </is>
      </c>
      <c r="D22" s="6" t="inlineStr">
        <is>
          <t>Арнст Марина Николаевна</t>
        </is>
      </c>
      <c r="E22" s="7" t="n">
        <v>0</v>
      </c>
      <c r="F22" s="7" t="n">
        <v>0</v>
      </c>
      <c r="G22" s="7" t="n">
        <v>0</v>
      </c>
      <c r="H22" s="7" t="n">
        <v>0</v>
      </c>
      <c r="I22" s="7" t="n">
        <v>0</v>
      </c>
      <c r="J22" s="7" t="n">
        <v>6</v>
      </c>
      <c r="K22" s="7">
        <f>ROUND(J22*BP22/100,0)*100</f>
        <v/>
      </c>
      <c r="L22" s="7" t="n">
        <v>0</v>
      </c>
      <c r="M22" s="7">
        <f>E22-K22</f>
        <v/>
      </c>
      <c r="N22" s="7" t="n">
        <v>0</v>
      </c>
      <c r="O22" s="7" t="n">
        <v>1890</v>
      </c>
      <c r="P22" s="7" t="n">
        <v>1</v>
      </c>
      <c r="Q22" s="7" t="n">
        <v>0</v>
      </c>
      <c r="R22" s="7" t="n">
        <v>0</v>
      </c>
      <c r="S22" s="7" t="n">
        <v>0</v>
      </c>
      <c r="T22" s="7" t="n">
        <v>6</v>
      </c>
      <c r="U22" s="7">
        <f>ROUND(T22*BP22/100,0)*100</f>
        <v/>
      </c>
      <c r="V22" s="7" t="n">
        <v>0</v>
      </c>
      <c r="W22" s="7">
        <f>O22-U22</f>
        <v/>
      </c>
      <c r="X22" s="7" t="n">
        <v>0</v>
      </c>
      <c r="Y22" s="7" t="n">
        <v>0</v>
      </c>
      <c r="Z22" s="7" t="n">
        <v>0</v>
      </c>
      <c r="AA22" s="7" t="n">
        <v>0</v>
      </c>
      <c r="AB22" s="7" t="n">
        <v>0</v>
      </c>
      <c r="AC22" s="7" t="n">
        <v>0</v>
      </c>
      <c r="AD22" s="7" t="n">
        <v>6</v>
      </c>
      <c r="AE22" s="7">
        <f>ROUND(AD22*BP22/100,0)*100</f>
        <v/>
      </c>
      <c r="AF22" s="7" t="n">
        <v>0</v>
      </c>
      <c r="AG22" s="7">
        <f>Y22-AE22</f>
        <v/>
      </c>
      <c r="AH22" s="7" t="n">
        <v>0</v>
      </c>
      <c r="AI22" s="7" t="n">
        <v>0</v>
      </c>
      <c r="AJ22" s="7" t="n">
        <v>0</v>
      </c>
      <c r="AK22" s="7" t="n">
        <v>0</v>
      </c>
      <c r="AL22" s="7" t="n">
        <v>0</v>
      </c>
      <c r="AM22" s="7" t="n">
        <v>0</v>
      </c>
      <c r="AN22" s="7" t="n">
        <v>6</v>
      </c>
      <c r="AO22" s="7">
        <f>ROUND(AN22*BP22/100,0)*100</f>
        <v/>
      </c>
      <c r="AP22" s="7" t="n">
        <v>0</v>
      </c>
      <c r="AQ22" s="7">
        <f>AI22-AO22</f>
        <v/>
      </c>
      <c r="AR22" s="7" t="n">
        <v>0</v>
      </c>
      <c r="AS22" s="7" t="n">
        <v>0</v>
      </c>
      <c r="AT22" s="7" t="n">
        <v>0</v>
      </c>
      <c r="AU22" s="7" t="n">
        <v>0</v>
      </c>
      <c r="AV22" s="7" t="n">
        <v>0</v>
      </c>
      <c r="AW22" s="7" t="n">
        <v>0</v>
      </c>
      <c r="AX22" s="7" t="n">
        <v>2</v>
      </c>
      <c r="AY22" s="7">
        <f>ROUND(AX22*BP22/100,0)*100</f>
        <v/>
      </c>
      <c r="AZ22" s="7" t="n">
        <v>0</v>
      </c>
      <c r="BA22" s="7">
        <f>AS22-AY22</f>
        <v/>
      </c>
      <c r="BB22" s="7" t="n">
        <v>0</v>
      </c>
      <c r="BC22" s="6" t="n"/>
      <c r="BD22" s="7">
        <f>SUM(J22,T22,AD22,AN22,AX22)</f>
        <v/>
      </c>
      <c r="BE22" s="7">
        <f>SUM(F22,P22,Z22,AJ22,AT22)</f>
        <v/>
      </c>
      <c r="BF22" s="7">
        <f>SUM(N22,X22,AH22,AR22,BB22)</f>
        <v/>
      </c>
      <c r="BG22" s="7">
        <f>SUM(L22,V22,AF22,AP22,AZ22)</f>
        <v/>
      </c>
      <c r="BH22" s="7">
        <f>SUM(I22,S22,AC22,AM22,AW22)</f>
        <v/>
      </c>
      <c r="BI22" s="7" t="n">
        <v>0</v>
      </c>
      <c r="BJ22" s="7">
        <f>SUM(H22,R22,AB22,AL22,AV22)</f>
        <v/>
      </c>
      <c r="BK22" s="7">
        <f>SUM(K22,U22,AE22,AO22,AY22)</f>
        <v/>
      </c>
      <c r="BL22" s="7">
        <f>SUM(E22,O22,Y22,AI22,AS22)</f>
        <v/>
      </c>
      <c r="BM22" s="7">
        <f>SUM(G22,Q22,AA22,AK22,AU22)</f>
        <v/>
      </c>
      <c r="BN22" s="7" t="n">
        <v>0</v>
      </c>
      <c r="BO22" s="7">
        <f>BL22+BM22+BN22</f>
        <v/>
      </c>
      <c r="BP22" s="7" t="n">
        <v>1410.06</v>
      </c>
      <c r="BQ22" s="7">
        <f>BO22/19*31</f>
        <v/>
      </c>
      <c r="BR22" s="7">
        <f>IFERROR(BL22/BE22,0)</f>
        <v/>
      </c>
    </row>
    <row r="23">
      <c r="A23" s="6" t="n">
        <v>13</v>
      </c>
      <c r="B23" s="6" t="inlineStr">
        <is>
          <t>2026-03-01</t>
        </is>
      </c>
      <c r="C23" s="6" t="inlineStr">
        <is>
          <t>МТ</t>
        </is>
      </c>
      <c r="D23" s="6" t="inlineStr">
        <is>
          <t>Куликова Юлия Владимировна</t>
        </is>
      </c>
      <c r="E23" s="7" t="n">
        <v>24051</v>
      </c>
      <c r="F23" s="7" t="n">
        <v>14</v>
      </c>
      <c r="G23" s="7" t="n">
        <v>0</v>
      </c>
      <c r="H23" s="7" t="n">
        <v>0</v>
      </c>
      <c r="I23" s="7" t="n">
        <v>0</v>
      </c>
      <c r="J23" s="7" t="n">
        <v>18</v>
      </c>
      <c r="K23" s="7">
        <f>ROUND(J23*BP23/100,0)*100</f>
        <v/>
      </c>
      <c r="L23" s="7" t="n">
        <v>0</v>
      </c>
      <c r="M23" s="7">
        <f>E23-K23</f>
        <v/>
      </c>
      <c r="N23" s="7" t="n">
        <v>0</v>
      </c>
      <c r="O23" s="7" t="n">
        <v>13017.62</v>
      </c>
      <c r="P23" s="7" t="n">
        <v>7</v>
      </c>
      <c r="Q23" s="7" t="n">
        <v>0</v>
      </c>
      <c r="R23" s="7" t="n">
        <v>0</v>
      </c>
      <c r="S23" s="7" t="n">
        <v>0</v>
      </c>
      <c r="T23" s="7" t="n">
        <v>18</v>
      </c>
      <c r="U23" s="7">
        <f>ROUND(T23*BP23/100,0)*100</f>
        <v/>
      </c>
      <c r="V23" s="7" t="n">
        <v>0</v>
      </c>
      <c r="W23" s="7">
        <f>O23-U23</f>
        <v/>
      </c>
      <c r="X23" s="7" t="n">
        <v>0</v>
      </c>
      <c r="Y23" s="7" t="n">
        <v>9361</v>
      </c>
      <c r="Z23" s="7" t="n">
        <v>5</v>
      </c>
      <c r="AA23" s="7" t="n">
        <v>0</v>
      </c>
      <c r="AB23" s="7" t="n">
        <v>0</v>
      </c>
      <c r="AC23" s="7" t="n">
        <v>0</v>
      </c>
      <c r="AD23" s="7" t="n">
        <v>18</v>
      </c>
      <c r="AE23" s="7">
        <f>ROUND(AD23*BP23/100,0)*100</f>
        <v/>
      </c>
      <c r="AF23" s="7" t="n">
        <v>0</v>
      </c>
      <c r="AG23" s="7">
        <f>Y23-AE23</f>
        <v/>
      </c>
      <c r="AH23" s="7" t="n">
        <v>0</v>
      </c>
      <c r="AI23" s="7" t="n">
        <v>0</v>
      </c>
      <c r="AJ23" s="7" t="n">
        <v>0</v>
      </c>
      <c r="AK23" s="7" t="n">
        <v>0</v>
      </c>
      <c r="AL23" s="7" t="n">
        <v>0</v>
      </c>
      <c r="AM23" s="7" t="n">
        <v>0</v>
      </c>
      <c r="AN23" s="7" t="n">
        <v>18</v>
      </c>
      <c r="AO23" s="7">
        <f>ROUND(AN23*BP23/100,0)*100</f>
        <v/>
      </c>
      <c r="AP23" s="7" t="n">
        <v>0</v>
      </c>
      <c r="AQ23" s="7">
        <f>AI23-AO23</f>
        <v/>
      </c>
      <c r="AR23" s="7" t="n">
        <v>0</v>
      </c>
      <c r="AS23" s="7" t="n">
        <v>0</v>
      </c>
      <c r="AT23" s="7" t="n">
        <v>0</v>
      </c>
      <c r="AU23" s="7" t="n">
        <v>0</v>
      </c>
      <c r="AV23" s="7" t="n">
        <v>0</v>
      </c>
      <c r="AW23" s="7" t="n">
        <v>0</v>
      </c>
      <c r="AX23" s="7" t="n">
        <v>8</v>
      </c>
      <c r="AY23" s="7">
        <f>ROUND(AX23*BP23/100,0)*100</f>
        <v/>
      </c>
      <c r="AZ23" s="7" t="n">
        <v>0</v>
      </c>
      <c r="BA23" s="7">
        <f>AS23-AY23</f>
        <v/>
      </c>
      <c r="BB23" s="7" t="n">
        <v>0</v>
      </c>
      <c r="BC23" s="6" t="n"/>
      <c r="BD23" s="7">
        <f>SUM(J23,T23,AD23,AN23,AX23)</f>
        <v/>
      </c>
      <c r="BE23" s="7">
        <f>SUM(F23,P23,Z23,AJ23,AT23)</f>
        <v/>
      </c>
      <c r="BF23" s="7">
        <f>SUM(N23,X23,AH23,AR23,BB23)</f>
        <v/>
      </c>
      <c r="BG23" s="7">
        <f>SUM(L23,V23,AF23,AP23,AZ23)</f>
        <v/>
      </c>
      <c r="BH23" s="7">
        <f>SUM(I23,S23,AC23,AM23,AW23)</f>
        <v/>
      </c>
      <c r="BI23" s="7" t="n">
        <v>0</v>
      </c>
      <c r="BJ23" s="7">
        <f>SUM(H23,R23,AB23,AL23,AV23)</f>
        <v/>
      </c>
      <c r="BK23" s="7">
        <f>SUM(K23,U23,AE23,AO23,AY23)</f>
        <v/>
      </c>
      <c r="BL23" s="7">
        <f>SUM(E23,O23,Y23,AI23,AS23)</f>
        <v/>
      </c>
      <c r="BM23" s="7">
        <f>SUM(G23,Q23,AA23,AK23,AU23)</f>
        <v/>
      </c>
      <c r="BN23" s="7" t="n">
        <v>28757.37</v>
      </c>
      <c r="BO23" s="7">
        <f>BL23+BM23+BN23</f>
        <v/>
      </c>
      <c r="BP23" s="7" t="n">
        <v>1904.36743902439</v>
      </c>
      <c r="BQ23" s="7">
        <f>BO23/19*31</f>
        <v/>
      </c>
      <c r="BR23" s="7">
        <f>IFERROR(BL23/BE23,0)</f>
        <v/>
      </c>
    </row>
    <row r="24">
      <c r="A24" s="6" t="n">
        <v>14</v>
      </c>
      <c r="B24" s="6" t="inlineStr">
        <is>
          <t>2026-03-01</t>
        </is>
      </c>
      <c r="C24" s="6" t="inlineStr">
        <is>
          <t>ПТ</t>
        </is>
      </c>
      <c r="D24" s="6" t="inlineStr">
        <is>
          <t>Митяшева Елена Владимировна</t>
        </is>
      </c>
      <c r="E24" s="7" t="n">
        <v>3655</v>
      </c>
      <c r="F24" s="7" t="n">
        <v>2</v>
      </c>
      <c r="G24" s="7" t="n">
        <v>730</v>
      </c>
      <c r="H24" s="7" t="n">
        <v>1</v>
      </c>
      <c r="I24" s="7" t="n">
        <v>1</v>
      </c>
      <c r="J24" s="7" t="n">
        <v>1</v>
      </c>
      <c r="K24" s="7">
        <f>ROUND(J24*BP24/100,0)*100</f>
        <v/>
      </c>
      <c r="L24" s="7" t="n">
        <v>0</v>
      </c>
      <c r="M24" s="7">
        <f>E24-K24</f>
        <v/>
      </c>
      <c r="N24" s="7" t="n">
        <v>1</v>
      </c>
      <c r="O24" s="7" t="n">
        <v>1765</v>
      </c>
      <c r="P24" s="7" t="n">
        <v>1</v>
      </c>
      <c r="Q24" s="7" t="n">
        <v>0</v>
      </c>
      <c r="R24" s="7" t="n">
        <v>0</v>
      </c>
      <c r="S24" s="7" t="n">
        <v>0</v>
      </c>
      <c r="T24" s="7" t="n">
        <v>1</v>
      </c>
      <c r="U24" s="7">
        <f>ROUND(T24*BP24/100,0)*100</f>
        <v/>
      </c>
      <c r="V24" s="7" t="n">
        <v>0</v>
      </c>
      <c r="W24" s="7">
        <f>O24-U24</f>
        <v/>
      </c>
      <c r="X24" s="7" t="n">
        <v>0</v>
      </c>
      <c r="Y24" s="7" t="n">
        <v>1765</v>
      </c>
      <c r="Z24" s="7" t="n">
        <v>1</v>
      </c>
      <c r="AA24" s="7" t="n">
        <v>0</v>
      </c>
      <c r="AB24" s="7" t="n">
        <v>0</v>
      </c>
      <c r="AC24" s="7" t="n">
        <v>0</v>
      </c>
      <c r="AD24" s="7" t="n">
        <v>1</v>
      </c>
      <c r="AE24" s="7">
        <f>ROUND(AD24*BP24/100,0)*100</f>
        <v/>
      </c>
      <c r="AF24" s="7" t="n">
        <v>0</v>
      </c>
      <c r="AG24" s="7">
        <f>Y24-AE24</f>
        <v/>
      </c>
      <c r="AH24" s="7" t="n">
        <v>0</v>
      </c>
      <c r="AI24" s="7" t="n">
        <v>0</v>
      </c>
      <c r="AJ24" s="7" t="n">
        <v>0</v>
      </c>
      <c r="AK24" s="7" t="n">
        <v>0</v>
      </c>
      <c r="AL24" s="7" t="n">
        <v>0</v>
      </c>
      <c r="AM24" s="7" t="n">
        <v>0</v>
      </c>
      <c r="AN24" s="7" t="n">
        <v>1</v>
      </c>
      <c r="AO24" s="7">
        <f>ROUND(AN24*BP24/100,0)*100</f>
        <v/>
      </c>
      <c r="AP24" s="7" t="n">
        <v>0</v>
      </c>
      <c r="AQ24" s="7">
        <f>AI24-AO24</f>
        <v/>
      </c>
      <c r="AR24" s="7" t="n">
        <v>0</v>
      </c>
      <c r="AS24" s="7" t="n">
        <v>0</v>
      </c>
      <c r="AT24" s="7" t="n">
        <v>0</v>
      </c>
      <c r="AU24" s="7" t="n">
        <v>0</v>
      </c>
      <c r="AV24" s="7" t="n">
        <v>0</v>
      </c>
      <c r="AW24" s="7" t="n">
        <v>0</v>
      </c>
      <c r="AX24" s="7" t="n">
        <v>0</v>
      </c>
      <c r="AY24" s="7">
        <f>ROUND(AX24*BP24/100,0)*100</f>
        <v/>
      </c>
      <c r="AZ24" s="7" t="n">
        <v>0</v>
      </c>
      <c r="BA24" s="7">
        <f>AS24-AY24</f>
        <v/>
      </c>
      <c r="BB24" s="7" t="n">
        <v>0</v>
      </c>
      <c r="BC24" s="6" t="n"/>
      <c r="BD24" s="7">
        <f>SUM(J24,T24,AD24,AN24,AX24)</f>
        <v/>
      </c>
      <c r="BE24" s="7">
        <f>SUM(F24,P24,Z24,AJ24,AT24)</f>
        <v/>
      </c>
      <c r="BF24" s="7">
        <f>SUM(N24,X24,AH24,AR24,BB24)</f>
        <v/>
      </c>
      <c r="BG24" s="7">
        <f>SUM(L24,V24,AF24,AP24,AZ24)</f>
        <v/>
      </c>
      <c r="BH24" s="7">
        <f>SUM(I24,S24,AC24,AM24,AW24)</f>
        <v/>
      </c>
      <c r="BI24" s="7" t="n">
        <v>0</v>
      </c>
      <c r="BJ24" s="7">
        <f>SUM(H24,R24,AB24,AL24,AV24)</f>
        <v/>
      </c>
      <c r="BK24" s="7">
        <f>SUM(K24,U24,AE24,AO24,AY24)</f>
        <v/>
      </c>
      <c r="BL24" s="7">
        <f>SUM(E24,O24,Y24,AI24,AS24)</f>
        <v/>
      </c>
      <c r="BM24" s="7">
        <f>SUM(G24,Q24,AA24,AK24,AU24)</f>
        <v/>
      </c>
      <c r="BN24" s="7" t="n">
        <v>0</v>
      </c>
      <c r="BO24" s="7">
        <f>BL24+BM24+BN24</f>
        <v/>
      </c>
      <c r="BP24" s="7" t="n">
        <v>1790</v>
      </c>
      <c r="BQ24" s="7">
        <f>BO24/19*31</f>
        <v/>
      </c>
      <c r="BR24" s="7">
        <f>IFERROR(BL24/BE24,0)</f>
        <v/>
      </c>
    </row>
    <row r="25">
      <c r="A25" s="6" t="n">
        <v>15</v>
      </c>
      <c r="B25" s="6" t="inlineStr">
        <is>
          <t>2026-03-01</t>
        </is>
      </c>
      <c r="C25" s="6" t="inlineStr">
        <is>
          <t>МТ</t>
        </is>
      </c>
      <c r="D25" s="6" t="inlineStr">
        <is>
          <t>Обедина Татьяна Валентиновна</t>
        </is>
      </c>
      <c r="E25" s="7" t="n">
        <v>23811.67</v>
      </c>
      <c r="F25" s="7" t="n">
        <v>13</v>
      </c>
      <c r="G25" s="7" t="n">
        <v>0</v>
      </c>
      <c r="H25" s="7" t="n">
        <v>0</v>
      </c>
      <c r="I25" s="7" t="n">
        <v>0</v>
      </c>
      <c r="J25" s="7" t="n">
        <v>13</v>
      </c>
      <c r="K25" s="7">
        <f>ROUND(J25*BP25/100,0)*100</f>
        <v/>
      </c>
      <c r="L25" s="7" t="n">
        <v>0</v>
      </c>
      <c r="M25" s="7">
        <f>E25-K25</f>
        <v/>
      </c>
      <c r="N25" s="7" t="n">
        <v>0</v>
      </c>
      <c r="O25" s="7" t="n">
        <v>21855.67</v>
      </c>
      <c r="P25" s="7" t="n">
        <v>12</v>
      </c>
      <c r="Q25" s="7" t="n">
        <v>0</v>
      </c>
      <c r="R25" s="7" t="n">
        <v>0</v>
      </c>
      <c r="S25" s="7" t="n">
        <v>0</v>
      </c>
      <c r="T25" s="7" t="n">
        <v>13</v>
      </c>
      <c r="U25" s="7">
        <f>ROUND(T25*BP25/100,0)*100</f>
        <v/>
      </c>
      <c r="V25" s="7" t="n">
        <v>0</v>
      </c>
      <c r="W25" s="7">
        <f>O25-U25</f>
        <v/>
      </c>
      <c r="X25" s="7" t="n">
        <v>0</v>
      </c>
      <c r="Y25" s="7" t="n">
        <v>8925.389999999999</v>
      </c>
      <c r="Z25" s="7" t="n">
        <v>5</v>
      </c>
      <c r="AA25" s="7" t="n">
        <v>0</v>
      </c>
      <c r="AB25" s="7" t="n">
        <v>0</v>
      </c>
      <c r="AC25" s="7" t="n">
        <v>0</v>
      </c>
      <c r="AD25" s="7" t="n">
        <v>13</v>
      </c>
      <c r="AE25" s="7">
        <f>ROUND(AD25*BP25/100,0)*100</f>
        <v/>
      </c>
      <c r="AF25" s="7" t="n">
        <v>0</v>
      </c>
      <c r="AG25" s="7">
        <f>Y25-AE25</f>
        <v/>
      </c>
      <c r="AH25" s="7" t="n">
        <v>0</v>
      </c>
      <c r="AI25" s="7" t="n">
        <v>0</v>
      </c>
      <c r="AJ25" s="7" t="n">
        <v>0</v>
      </c>
      <c r="AK25" s="7" t="n">
        <v>0</v>
      </c>
      <c r="AL25" s="7" t="n">
        <v>0</v>
      </c>
      <c r="AM25" s="7" t="n">
        <v>0</v>
      </c>
      <c r="AN25" s="7" t="n">
        <v>13</v>
      </c>
      <c r="AO25" s="7">
        <f>ROUND(AN25*BP25/100,0)*100</f>
        <v/>
      </c>
      <c r="AP25" s="7" t="n">
        <v>0</v>
      </c>
      <c r="AQ25" s="7">
        <f>AI25-AO25</f>
        <v/>
      </c>
      <c r="AR25" s="7" t="n">
        <v>0</v>
      </c>
      <c r="AS25" s="7" t="n">
        <v>0</v>
      </c>
      <c r="AT25" s="7" t="n">
        <v>0</v>
      </c>
      <c r="AU25" s="7" t="n">
        <v>0</v>
      </c>
      <c r="AV25" s="7" t="n">
        <v>0</v>
      </c>
      <c r="AW25" s="7" t="n">
        <v>0</v>
      </c>
      <c r="AX25" s="7" t="n">
        <v>6</v>
      </c>
      <c r="AY25" s="7">
        <f>ROUND(AX25*BP25/100,0)*100</f>
        <v/>
      </c>
      <c r="AZ25" s="7" t="n">
        <v>0</v>
      </c>
      <c r="BA25" s="7">
        <f>AS25-AY25</f>
        <v/>
      </c>
      <c r="BB25" s="7" t="n">
        <v>0</v>
      </c>
      <c r="BC25" s="6" t="n"/>
      <c r="BD25" s="7">
        <f>SUM(J25,T25,AD25,AN25,AX25)</f>
        <v/>
      </c>
      <c r="BE25" s="7">
        <f>SUM(F25,P25,Z25,AJ25,AT25)</f>
        <v/>
      </c>
      <c r="BF25" s="7">
        <f>SUM(N25,X25,AH25,AR25,BB25)</f>
        <v/>
      </c>
      <c r="BG25" s="7">
        <f>SUM(L25,V25,AF25,AP25,AZ25)</f>
        <v/>
      </c>
      <c r="BH25" s="7">
        <f>SUM(I25,S25,AC25,AM25,AW25)</f>
        <v/>
      </c>
      <c r="BI25" s="7" t="n">
        <v>0</v>
      </c>
      <c r="BJ25" s="7">
        <f>SUM(H25,R25,AB25,AL25,AV25)</f>
        <v/>
      </c>
      <c r="BK25" s="7">
        <f>SUM(K25,U25,AE25,AO25,AY25)</f>
        <v/>
      </c>
      <c r="BL25" s="7">
        <f>SUM(E25,O25,Y25,AI25,AS25)</f>
        <v/>
      </c>
      <c r="BM25" s="7">
        <f>SUM(G25,Q25,AA25,AK25,AU25)</f>
        <v/>
      </c>
      <c r="BN25" s="7" t="n">
        <v>0</v>
      </c>
      <c r="BO25" s="7">
        <f>BL25+BM25+BN25</f>
        <v/>
      </c>
      <c r="BP25" s="7" t="n">
        <v>1710.118644067797</v>
      </c>
      <c r="BQ25" s="7">
        <f>BO25/19*31</f>
        <v/>
      </c>
      <c r="BR25" s="7">
        <f>IFERROR(BL25/BE25,0)</f>
        <v/>
      </c>
    </row>
    <row r="26">
      <c r="A26" s="6" t="n">
        <v>16</v>
      </c>
      <c r="B26" s="6" t="inlineStr">
        <is>
          <t>2026-03-01</t>
        </is>
      </c>
      <c r="C26" s="6" t="inlineStr">
        <is>
          <t>МТ</t>
        </is>
      </c>
      <c r="D26" s="6" t="inlineStr">
        <is>
          <t>Плахов Петр Сергеевич</t>
        </is>
      </c>
      <c r="E26" s="7" t="n">
        <v>8541</v>
      </c>
      <c r="F26" s="7" t="n">
        <v>5</v>
      </c>
      <c r="G26" s="7" t="n">
        <v>2422.5</v>
      </c>
      <c r="H26" s="7" t="n">
        <v>3</v>
      </c>
      <c r="I26" s="7" t="n">
        <v>0</v>
      </c>
      <c r="J26" s="7" t="n">
        <v>14</v>
      </c>
      <c r="K26" s="7">
        <f>ROUND(J26*BP26/100,0)*100</f>
        <v/>
      </c>
      <c r="L26" s="7" t="n">
        <v>0</v>
      </c>
      <c r="M26" s="7">
        <f>E26-K26</f>
        <v/>
      </c>
      <c r="N26" s="7" t="n">
        <v>1</v>
      </c>
      <c r="O26" s="7" t="n">
        <v>3667.8</v>
      </c>
      <c r="P26" s="7" t="n">
        <v>2</v>
      </c>
      <c r="Q26" s="7" t="n">
        <v>0</v>
      </c>
      <c r="R26" s="7" t="n">
        <v>0</v>
      </c>
      <c r="S26" s="7" t="n">
        <v>0</v>
      </c>
      <c r="T26" s="7" t="n">
        <v>14</v>
      </c>
      <c r="U26" s="7">
        <f>ROUND(T26*BP26/100,0)*100</f>
        <v/>
      </c>
      <c r="V26" s="7" t="n">
        <v>0</v>
      </c>
      <c r="W26" s="7">
        <f>O26-U26</f>
        <v/>
      </c>
      <c r="X26" s="7" t="n">
        <v>3</v>
      </c>
      <c r="Y26" s="7" t="n">
        <v>5419.8</v>
      </c>
      <c r="Z26" s="7" t="n">
        <v>3</v>
      </c>
      <c r="AA26" s="7" t="n">
        <v>0</v>
      </c>
      <c r="AB26" s="7" t="n">
        <v>0</v>
      </c>
      <c r="AC26" s="7" t="n">
        <v>0</v>
      </c>
      <c r="AD26" s="7" t="n">
        <v>14</v>
      </c>
      <c r="AE26" s="7">
        <f>ROUND(AD26*BP26/100,0)*100</f>
        <v/>
      </c>
      <c r="AF26" s="7" t="n">
        <v>0</v>
      </c>
      <c r="AG26" s="7">
        <f>Y26-AE26</f>
        <v/>
      </c>
      <c r="AH26" s="7" t="n">
        <v>3</v>
      </c>
      <c r="AI26" s="7" t="n">
        <v>0</v>
      </c>
      <c r="AJ26" s="7" t="n">
        <v>0</v>
      </c>
      <c r="AK26" s="7" t="n">
        <v>0</v>
      </c>
      <c r="AL26" s="7" t="n">
        <v>0</v>
      </c>
      <c r="AM26" s="7" t="n">
        <v>0</v>
      </c>
      <c r="AN26" s="7" t="n">
        <v>14</v>
      </c>
      <c r="AO26" s="7">
        <f>ROUND(AN26*BP26/100,0)*100</f>
        <v/>
      </c>
      <c r="AP26" s="7" t="n">
        <v>0</v>
      </c>
      <c r="AQ26" s="7">
        <f>AI26-AO26</f>
        <v/>
      </c>
      <c r="AR26" s="7" t="n">
        <v>0</v>
      </c>
      <c r="AS26" s="7" t="n">
        <v>0</v>
      </c>
      <c r="AT26" s="7" t="n">
        <v>0</v>
      </c>
      <c r="AU26" s="7" t="n">
        <v>0</v>
      </c>
      <c r="AV26" s="7" t="n">
        <v>0</v>
      </c>
      <c r="AW26" s="7" t="n">
        <v>0</v>
      </c>
      <c r="AX26" s="7" t="n">
        <v>6</v>
      </c>
      <c r="AY26" s="7">
        <f>ROUND(AX26*BP26/100,0)*100</f>
        <v/>
      </c>
      <c r="AZ26" s="7" t="n">
        <v>0</v>
      </c>
      <c r="BA26" s="7">
        <f>AS26-AY26</f>
        <v/>
      </c>
      <c r="BB26" s="7" t="n">
        <v>0</v>
      </c>
      <c r="BC26" s="6" t="n"/>
      <c r="BD26" s="7">
        <f>SUM(J26,T26,AD26,AN26,AX26)</f>
        <v/>
      </c>
      <c r="BE26" s="7">
        <f>SUM(F26,P26,Z26,AJ26,AT26)</f>
        <v/>
      </c>
      <c r="BF26" s="7">
        <f>SUM(N26,X26,AH26,AR26,BB26)</f>
        <v/>
      </c>
      <c r="BG26" s="7">
        <f>SUM(L26,V26,AF26,AP26,AZ26)</f>
        <v/>
      </c>
      <c r="BH26" s="7">
        <f>SUM(I26,S26,AC26,AM26,AW26)</f>
        <v/>
      </c>
      <c r="BI26" s="7" t="n">
        <v>0</v>
      </c>
      <c r="BJ26" s="7">
        <f>SUM(H26,R26,AB26,AL26,AV26)</f>
        <v/>
      </c>
      <c r="BK26" s="7">
        <f>SUM(K26,U26,AE26,AO26,AY26)</f>
        <v/>
      </c>
      <c r="BL26" s="7">
        <f>SUM(E26,O26,Y26,AI26,AS26)</f>
        <v/>
      </c>
      <c r="BM26" s="7">
        <f>SUM(G26,Q26,AA26,AK26,AU26)</f>
        <v/>
      </c>
      <c r="BN26" s="7" t="n">
        <v>0</v>
      </c>
      <c r="BO26" s="7">
        <f>BL26+BM26+BN26</f>
        <v/>
      </c>
      <c r="BP26" s="7" t="n">
        <v>1660.23125</v>
      </c>
      <c r="BQ26" s="7">
        <f>BO26/19*31</f>
        <v/>
      </c>
      <c r="BR26" s="7">
        <f>IFERROR(BL26/BE26,0)</f>
        <v/>
      </c>
    </row>
    <row r="27">
      <c r="A27" s="6" t="n">
        <v>17</v>
      </c>
      <c r="B27" s="6" t="inlineStr">
        <is>
          <t>2026-03-01</t>
        </is>
      </c>
      <c r="C27" s="6" t="inlineStr">
        <is>
          <t>МТ</t>
        </is>
      </c>
      <c r="D27" s="6" t="inlineStr">
        <is>
          <t>Плахова Екатерина Александровна</t>
        </is>
      </c>
      <c r="E27" s="7" t="n">
        <v>26299</v>
      </c>
      <c r="F27" s="7" t="n">
        <v>14</v>
      </c>
      <c r="G27" s="7" t="n">
        <v>1190</v>
      </c>
      <c r="H27" s="7" t="n">
        <v>1</v>
      </c>
      <c r="I27" s="7" t="n">
        <v>0</v>
      </c>
      <c r="J27" s="7" t="n">
        <v>13</v>
      </c>
      <c r="K27" s="7">
        <f>ROUND(J27*BP27/100,0)*100</f>
        <v/>
      </c>
      <c r="L27" s="7" t="n">
        <v>0</v>
      </c>
      <c r="M27" s="7">
        <f>E27-K27</f>
        <v/>
      </c>
      <c r="N27" s="7" t="n">
        <v>0</v>
      </c>
      <c r="O27" s="7" t="n">
        <v>26861.5</v>
      </c>
      <c r="P27" s="7" t="n">
        <v>14</v>
      </c>
      <c r="Q27" s="7" t="n">
        <v>2380</v>
      </c>
      <c r="R27" s="7" t="n">
        <v>2</v>
      </c>
      <c r="S27" s="7" t="n">
        <v>0</v>
      </c>
      <c r="T27" s="7" t="n">
        <v>13</v>
      </c>
      <c r="U27" s="7">
        <f>ROUND(T27*BP27/100,0)*100</f>
        <v/>
      </c>
      <c r="V27" s="7" t="n">
        <v>0</v>
      </c>
      <c r="W27" s="7">
        <f>O27-U27</f>
        <v/>
      </c>
      <c r="X27" s="7" t="n">
        <v>0</v>
      </c>
      <c r="Y27" s="7" t="n">
        <v>7403</v>
      </c>
      <c r="Z27" s="7" t="n">
        <v>5</v>
      </c>
      <c r="AA27" s="7" t="n">
        <v>0</v>
      </c>
      <c r="AB27" s="7" t="n">
        <v>0</v>
      </c>
      <c r="AC27" s="7" t="n">
        <v>0</v>
      </c>
      <c r="AD27" s="7" t="n">
        <v>13</v>
      </c>
      <c r="AE27" s="7">
        <f>ROUND(AD27*BP27/100,0)*100</f>
        <v/>
      </c>
      <c r="AF27" s="7" t="n">
        <v>0</v>
      </c>
      <c r="AG27" s="7">
        <f>Y27-AE27</f>
        <v/>
      </c>
      <c r="AH27" s="7" t="n">
        <v>0</v>
      </c>
      <c r="AI27" s="7" t="n">
        <v>0</v>
      </c>
      <c r="AJ27" s="7" t="n">
        <v>0</v>
      </c>
      <c r="AK27" s="7" t="n">
        <v>0</v>
      </c>
      <c r="AL27" s="7" t="n">
        <v>0</v>
      </c>
      <c r="AM27" s="7" t="n">
        <v>0</v>
      </c>
      <c r="AN27" s="7" t="n">
        <v>13</v>
      </c>
      <c r="AO27" s="7">
        <f>ROUND(AN27*BP27/100,0)*100</f>
        <v/>
      </c>
      <c r="AP27" s="7" t="n">
        <v>0</v>
      </c>
      <c r="AQ27" s="7">
        <f>AI27-AO27</f>
        <v/>
      </c>
      <c r="AR27" s="7" t="n">
        <v>0</v>
      </c>
      <c r="AS27" s="7" t="n">
        <v>0</v>
      </c>
      <c r="AT27" s="7" t="n">
        <v>0</v>
      </c>
      <c r="AU27" s="7" t="n">
        <v>0</v>
      </c>
      <c r="AV27" s="7" t="n">
        <v>0</v>
      </c>
      <c r="AW27" s="7" t="n">
        <v>0</v>
      </c>
      <c r="AX27" s="7" t="n">
        <v>6</v>
      </c>
      <c r="AY27" s="7">
        <f>ROUND(AX27*BP27/100,0)*100</f>
        <v/>
      </c>
      <c r="AZ27" s="7" t="n">
        <v>0</v>
      </c>
      <c r="BA27" s="7">
        <f>AS27-AY27</f>
        <v/>
      </c>
      <c r="BB27" s="7" t="n">
        <v>0</v>
      </c>
      <c r="BC27" s="6" t="n"/>
      <c r="BD27" s="7">
        <f>SUM(J27,T27,AD27,AN27,AX27)</f>
        <v/>
      </c>
      <c r="BE27" s="7">
        <f>SUM(F27,P27,Z27,AJ27,AT27)</f>
        <v/>
      </c>
      <c r="BF27" s="7">
        <f>SUM(N27,X27,AH27,AR27,BB27)</f>
        <v/>
      </c>
      <c r="BG27" s="7">
        <f>SUM(L27,V27,AF27,AP27,AZ27)</f>
        <v/>
      </c>
      <c r="BH27" s="7">
        <f>SUM(I27,S27,AC27,AM27,AW27)</f>
        <v/>
      </c>
      <c r="BI27" s="7" t="n">
        <v>0</v>
      </c>
      <c r="BJ27" s="7">
        <f>SUM(H27,R27,AB27,AL27,AV27)</f>
        <v/>
      </c>
      <c r="BK27" s="7">
        <f>SUM(K27,U27,AE27,AO27,AY27)</f>
        <v/>
      </c>
      <c r="BL27" s="7">
        <f>SUM(E27,O27,Y27,AI27,AS27)</f>
        <v/>
      </c>
      <c r="BM27" s="7">
        <f>SUM(G27,Q27,AA27,AK27,AU27)</f>
        <v/>
      </c>
      <c r="BN27" s="7" t="n">
        <v>0</v>
      </c>
      <c r="BO27" s="7">
        <f>BL27+BM27+BN27</f>
        <v/>
      </c>
      <c r="BP27" s="7" t="n">
        <v>1729.587068965517</v>
      </c>
      <c r="BQ27" s="7">
        <f>BO27/19*31</f>
        <v/>
      </c>
      <c r="BR27" s="7">
        <f>IFERROR(BL27/BE27,0)</f>
        <v/>
      </c>
    </row>
    <row r="28">
      <c r="A28" s="6" t="n">
        <v>18</v>
      </c>
      <c r="B28" s="6" t="inlineStr">
        <is>
          <t>2026-03-01</t>
        </is>
      </c>
      <c r="C28" s="6" t="inlineStr">
        <is>
          <t>МТ</t>
        </is>
      </c>
      <c r="D28" s="6" t="inlineStr">
        <is>
          <t>Салимова Ксения Валерьевна</t>
        </is>
      </c>
      <c r="E28" s="7" t="n">
        <v>31865.9</v>
      </c>
      <c r="F28" s="7" t="n">
        <v>17</v>
      </c>
      <c r="G28" s="7" t="n">
        <v>0</v>
      </c>
      <c r="H28" s="7" t="n">
        <v>0</v>
      </c>
      <c r="I28" s="7" t="n">
        <v>0</v>
      </c>
      <c r="J28" s="7" t="n">
        <v>18</v>
      </c>
      <c r="K28" s="7">
        <f>ROUND(J28*BP28/100,0)*100</f>
        <v/>
      </c>
      <c r="L28" s="7" t="n">
        <v>0</v>
      </c>
      <c r="M28" s="7">
        <f>E28-K28</f>
        <v/>
      </c>
      <c r="N28" s="7" t="n">
        <v>1</v>
      </c>
      <c r="O28" s="7" t="n">
        <v>31889.72</v>
      </c>
      <c r="P28" s="7" t="n">
        <v>17</v>
      </c>
      <c r="Q28" s="7" t="n">
        <v>0</v>
      </c>
      <c r="R28" s="7" t="n">
        <v>0</v>
      </c>
      <c r="S28" s="7" t="n">
        <v>1</v>
      </c>
      <c r="T28" s="7" t="n">
        <v>18</v>
      </c>
      <c r="U28" s="7">
        <f>ROUND(T28*BP28/100,0)*100</f>
        <v/>
      </c>
      <c r="V28" s="7" t="n">
        <v>0</v>
      </c>
      <c r="W28" s="7">
        <f>O28-U28</f>
        <v/>
      </c>
      <c r="X28" s="7" t="n">
        <v>0</v>
      </c>
      <c r="Y28" s="7" t="n">
        <v>16891.47</v>
      </c>
      <c r="Z28" s="7" t="n">
        <v>9</v>
      </c>
      <c r="AA28" s="7" t="n">
        <v>0</v>
      </c>
      <c r="AB28" s="7" t="n">
        <v>0</v>
      </c>
      <c r="AC28" s="7" t="n">
        <v>0</v>
      </c>
      <c r="AD28" s="7" t="n">
        <v>18</v>
      </c>
      <c r="AE28" s="7">
        <f>ROUND(AD28*BP28/100,0)*100</f>
        <v/>
      </c>
      <c r="AF28" s="7" t="n">
        <v>0</v>
      </c>
      <c r="AG28" s="7">
        <f>Y28-AE28</f>
        <v/>
      </c>
      <c r="AH28" s="7" t="n">
        <v>0</v>
      </c>
      <c r="AI28" s="7" t="n">
        <v>0</v>
      </c>
      <c r="AJ28" s="7" t="n">
        <v>0</v>
      </c>
      <c r="AK28" s="7" t="n">
        <v>0</v>
      </c>
      <c r="AL28" s="7" t="n">
        <v>0</v>
      </c>
      <c r="AM28" s="7" t="n">
        <v>0</v>
      </c>
      <c r="AN28" s="7" t="n">
        <v>18</v>
      </c>
      <c r="AO28" s="7">
        <f>ROUND(AN28*BP28/100,0)*100</f>
        <v/>
      </c>
      <c r="AP28" s="7" t="n">
        <v>0</v>
      </c>
      <c r="AQ28" s="7">
        <f>AI28-AO28</f>
        <v/>
      </c>
      <c r="AR28" s="7" t="n">
        <v>0</v>
      </c>
      <c r="AS28" s="7" t="n">
        <v>0</v>
      </c>
      <c r="AT28" s="7" t="n">
        <v>0</v>
      </c>
      <c r="AU28" s="7" t="n">
        <v>0</v>
      </c>
      <c r="AV28" s="7" t="n">
        <v>0</v>
      </c>
      <c r="AW28" s="7" t="n">
        <v>0</v>
      </c>
      <c r="AX28" s="7" t="n">
        <v>8</v>
      </c>
      <c r="AY28" s="7">
        <f>ROUND(AX28*BP28/100,0)*100</f>
        <v/>
      </c>
      <c r="AZ28" s="7" t="n">
        <v>0</v>
      </c>
      <c r="BA28" s="7">
        <f>AS28-AY28</f>
        <v/>
      </c>
      <c r="BB28" s="7" t="n">
        <v>0</v>
      </c>
      <c r="BC28" s="6" t="n"/>
      <c r="BD28" s="7">
        <f>SUM(J28,T28,AD28,AN28,AX28)</f>
        <v/>
      </c>
      <c r="BE28" s="7">
        <f>SUM(F28,P28,Z28,AJ28,AT28)</f>
        <v/>
      </c>
      <c r="BF28" s="7">
        <f>SUM(N28,X28,AH28,AR28,BB28)</f>
        <v/>
      </c>
      <c r="BG28" s="7">
        <f>SUM(L28,V28,AF28,AP28,AZ28)</f>
        <v/>
      </c>
      <c r="BH28" s="7">
        <f>SUM(I28,S28,AC28,AM28,AW28)</f>
        <v/>
      </c>
      <c r="BI28" s="7" t="n">
        <v>0</v>
      </c>
      <c r="BJ28" s="7">
        <f>SUM(H28,R28,AB28,AL28,AV28)</f>
        <v/>
      </c>
      <c r="BK28" s="7">
        <f>SUM(K28,U28,AE28,AO28,AY28)</f>
        <v/>
      </c>
      <c r="BL28" s="7">
        <f>SUM(E28,O28,Y28,AI28,AS28)</f>
        <v/>
      </c>
      <c r="BM28" s="7">
        <f>SUM(G28,Q28,AA28,AK28,AU28)</f>
        <v/>
      </c>
      <c r="BN28" s="7" t="n">
        <v>0</v>
      </c>
      <c r="BO28" s="7">
        <f>BL28+BM28+BN28</f>
        <v/>
      </c>
      <c r="BP28" s="7" t="n">
        <v>1866.54843373494</v>
      </c>
      <c r="BQ28" s="7">
        <f>BO28/19*31</f>
        <v/>
      </c>
      <c r="BR28" s="7">
        <f>IFERROR(BL28/BE28,0)</f>
        <v/>
      </c>
    </row>
    <row r="29">
      <c r="A29" s="8" t="n"/>
      <c r="B29" s="8" t="n"/>
      <c r="C29" s="8" t="n"/>
      <c r="D29" s="8" t="inlineStr">
        <is>
          <t>Итого ГП</t>
        </is>
      </c>
      <c r="E29" s="9">
        <f>SUM(E22:E28)</f>
        <v/>
      </c>
      <c r="F29" s="9">
        <f>SUM(F22:F28)</f>
        <v/>
      </c>
      <c r="G29" s="9">
        <f>SUM(G22:G28)</f>
        <v/>
      </c>
      <c r="H29" s="9">
        <f>SUM(H22:H28)</f>
        <v/>
      </c>
      <c r="I29" s="9">
        <f>SUM(I22:I28)</f>
        <v/>
      </c>
      <c r="J29" s="9">
        <f>SUM(J22:J28)</f>
        <v/>
      </c>
      <c r="K29" s="9">
        <f>SUM(K22:K28)</f>
        <v/>
      </c>
      <c r="L29" s="9">
        <f>SUM(L22:L28)</f>
        <v/>
      </c>
      <c r="M29" s="9">
        <f>SUM(M22:M28)</f>
        <v/>
      </c>
      <c r="N29" s="9">
        <f>SUM(N22:N28)</f>
        <v/>
      </c>
      <c r="O29" s="9">
        <f>SUM(O22:O28)</f>
        <v/>
      </c>
      <c r="P29" s="9">
        <f>SUM(P22:P28)</f>
        <v/>
      </c>
      <c r="Q29" s="9">
        <f>SUM(Q22:Q28)</f>
        <v/>
      </c>
      <c r="R29" s="9">
        <f>SUM(R22:R28)</f>
        <v/>
      </c>
      <c r="S29" s="9">
        <f>SUM(S22:S28)</f>
        <v/>
      </c>
      <c r="T29" s="9">
        <f>SUM(T22:T28)</f>
        <v/>
      </c>
      <c r="U29" s="9">
        <f>SUM(U22:U28)</f>
        <v/>
      </c>
      <c r="V29" s="9">
        <f>SUM(V22:V28)</f>
        <v/>
      </c>
      <c r="W29" s="9">
        <f>SUM(W22:W28)</f>
        <v/>
      </c>
      <c r="X29" s="9">
        <f>SUM(X22:X28)</f>
        <v/>
      </c>
      <c r="Y29" s="9">
        <f>SUM(Y22:Y28)</f>
        <v/>
      </c>
      <c r="Z29" s="9">
        <f>SUM(Z22:Z28)</f>
        <v/>
      </c>
      <c r="AA29" s="9">
        <f>SUM(AA22:AA28)</f>
        <v/>
      </c>
      <c r="AB29" s="9">
        <f>SUM(AB22:AB28)</f>
        <v/>
      </c>
      <c r="AC29" s="9">
        <f>SUM(AC22:AC28)</f>
        <v/>
      </c>
      <c r="AD29" s="9">
        <f>SUM(AD22:AD28)</f>
        <v/>
      </c>
      <c r="AE29" s="9">
        <f>SUM(AE22:AE28)</f>
        <v/>
      </c>
      <c r="AF29" s="9">
        <f>SUM(AF22:AF28)</f>
        <v/>
      </c>
      <c r="AG29" s="9">
        <f>SUM(AG22:AG28)</f>
        <v/>
      </c>
      <c r="AH29" s="9">
        <f>SUM(AH22:AH28)</f>
        <v/>
      </c>
      <c r="AI29" s="9">
        <f>SUM(AI22:AI28)</f>
        <v/>
      </c>
      <c r="AJ29" s="9">
        <f>SUM(AJ22:AJ28)</f>
        <v/>
      </c>
      <c r="AK29" s="9">
        <f>SUM(AK22:AK28)</f>
        <v/>
      </c>
      <c r="AL29" s="9">
        <f>SUM(AL22:AL28)</f>
        <v/>
      </c>
      <c r="AM29" s="9">
        <f>SUM(AM22:AM28)</f>
        <v/>
      </c>
      <c r="AN29" s="9">
        <f>SUM(AN22:AN28)</f>
        <v/>
      </c>
      <c r="AO29" s="9">
        <f>SUM(AO22:AO28)</f>
        <v/>
      </c>
      <c r="AP29" s="9">
        <f>SUM(AP22:AP28)</f>
        <v/>
      </c>
      <c r="AQ29" s="9">
        <f>SUM(AQ22:AQ28)</f>
        <v/>
      </c>
      <c r="AR29" s="9">
        <f>SUM(AR22:AR28)</f>
        <v/>
      </c>
      <c r="AS29" s="9">
        <f>SUM(AS22:AS28)</f>
        <v/>
      </c>
      <c r="AT29" s="9">
        <f>SUM(AT22:AT28)</f>
        <v/>
      </c>
      <c r="AU29" s="9">
        <f>SUM(AU22:AU28)</f>
        <v/>
      </c>
      <c r="AV29" s="9">
        <f>SUM(AV22:AV28)</f>
        <v/>
      </c>
      <c r="AW29" s="9">
        <f>SUM(AW22:AW28)</f>
        <v/>
      </c>
      <c r="AX29" s="9">
        <f>SUM(AX22:AX28)</f>
        <v/>
      </c>
      <c r="AY29" s="9">
        <f>SUM(AY22:AY28)</f>
        <v/>
      </c>
      <c r="AZ29" s="9">
        <f>SUM(AZ22:AZ28)</f>
        <v/>
      </c>
      <c r="BA29" s="9">
        <f>SUM(BA22:BA28)</f>
        <v/>
      </c>
      <c r="BB29" s="9">
        <f>SUM(BB22:BB28)</f>
        <v/>
      </c>
      <c r="BC29" s="9">
        <f>SUM(BC22:BC28)</f>
        <v/>
      </c>
      <c r="BD29" s="9">
        <f>SUM(BD22:BD28)</f>
        <v/>
      </c>
      <c r="BE29" s="9">
        <f>SUM(BE22:BE28)</f>
        <v/>
      </c>
      <c r="BF29" s="9">
        <f>SUM(BF22:BF28)</f>
        <v/>
      </c>
      <c r="BG29" s="9">
        <f>SUM(BG22:BG28)</f>
        <v/>
      </c>
      <c r="BH29" s="9">
        <f>SUM(BH22:BH28)</f>
        <v/>
      </c>
      <c r="BI29" s="9">
        <f>SUM(BI22:BI28)</f>
        <v/>
      </c>
      <c r="BJ29" s="9">
        <f>SUM(BJ22:BJ28)</f>
        <v/>
      </c>
      <c r="BK29" s="9">
        <f>SUM(BK22:BK28)</f>
        <v/>
      </c>
      <c r="BL29" s="9">
        <f>SUM(BL22:BL28)</f>
        <v/>
      </c>
      <c r="BM29" s="9">
        <f>SUM(BM22:BM28)</f>
        <v/>
      </c>
      <c r="BN29" s="9">
        <f>SUM(BN22:BN28)</f>
        <v/>
      </c>
      <c r="BO29" s="9">
        <f>SUM(BO22:BO28)</f>
        <v/>
      </c>
      <c r="BP29" s="9">
        <f>IFERROR(BK29/BD29,0)</f>
        <v/>
      </c>
      <c r="BQ29" s="9">
        <f>BO29/19*31</f>
        <v/>
      </c>
      <c r="BR29" s="9">
        <f>IFERROR(BL29/BE29,0)</f>
        <v/>
      </c>
    </row>
    <row r="31">
      <c r="A31" s="5" t="n"/>
      <c r="B31" s="5" t="n"/>
      <c r="C31" s="5" t="n"/>
      <c r="D31" s="5" t="inlineStr">
        <is>
          <t>БОЕВЫЕ ИСКУССТВА</t>
        </is>
      </c>
      <c r="E31" s="5" t="n"/>
      <c r="F31" s="5" t="n"/>
      <c r="G31" s="5" t="n"/>
      <c r="H31" s="5" t="n"/>
      <c r="I31" s="5" t="n"/>
      <c r="J31" s="5" t="n"/>
      <c r="K31" s="5" t="n"/>
      <c r="L31" s="5" t="n"/>
      <c r="M31" s="5" t="n"/>
      <c r="N31" s="5" t="n"/>
      <c r="O31" s="5" t="n"/>
      <c r="P31" s="5" t="n"/>
      <c r="Q31" s="5" t="n"/>
      <c r="R31" s="5" t="n"/>
      <c r="S31" s="5" t="n"/>
      <c r="T31" s="5" t="n"/>
      <c r="U31" s="5" t="n"/>
      <c r="V31" s="5" t="n"/>
      <c r="W31" s="5" t="n"/>
      <c r="X31" s="5" t="n"/>
      <c r="Y31" s="5" t="n"/>
      <c r="Z31" s="5" t="n"/>
      <c r="AA31" s="5" t="n"/>
      <c r="AB31" s="5" t="n"/>
      <c r="AC31" s="5" t="n"/>
      <c r="AD31" s="5" t="n"/>
      <c r="AE31" s="5" t="n"/>
      <c r="AF31" s="5" t="n"/>
      <c r="AG31" s="5" t="n"/>
      <c r="AH31" s="5" t="n"/>
      <c r="AI31" s="5" t="n"/>
      <c r="AJ31" s="5" t="n"/>
      <c r="AK31" s="5" t="n"/>
      <c r="AL31" s="5" t="n"/>
      <c r="AM31" s="5" t="n"/>
      <c r="AN31" s="5" t="n"/>
      <c r="AO31" s="5" t="n"/>
      <c r="AP31" s="5" t="n"/>
      <c r="AQ31" s="5" t="n"/>
      <c r="AR31" s="5" t="n"/>
      <c r="AS31" s="5" t="n"/>
      <c r="AT31" s="5" t="n"/>
      <c r="AU31" s="5" t="n"/>
      <c r="AV31" s="5" t="n"/>
      <c r="AW31" s="5" t="n"/>
      <c r="AX31" s="5" t="n"/>
      <c r="AY31" s="5" t="n"/>
      <c r="AZ31" s="5" t="n"/>
      <c r="BA31" s="5" t="n"/>
      <c r="BB31" s="5" t="n"/>
      <c r="BC31" s="5" t="n"/>
      <c r="BD31" s="5" t="n"/>
      <c r="BE31" s="5" t="n"/>
      <c r="BF31" s="5" t="n"/>
      <c r="BG31" s="5" t="n"/>
      <c r="BH31" s="5" t="n"/>
      <c r="BI31" s="5" t="n"/>
      <c r="BJ31" s="5" t="n"/>
      <c r="BK31" s="5" t="n"/>
      <c r="BL31" s="5" t="n"/>
      <c r="BM31" s="5" t="n"/>
      <c r="BN31" s="5" t="n"/>
      <c r="BO31" s="5" t="n"/>
      <c r="BP31" s="5" t="n"/>
      <c r="BQ31" s="5" t="n"/>
      <c r="BR31" s="5" t="n"/>
    </row>
    <row r="32">
      <c r="A32" s="4" t="inlineStr">
        <is>
          <t>№</t>
        </is>
      </c>
      <c r="B32" s="4" t="inlineStr">
        <is>
          <t>Дата начала</t>
        </is>
      </c>
      <c r="C32" s="4" t="inlineStr">
        <is>
          <t>Статус</t>
        </is>
      </c>
      <c r="D32" s="4" t="inlineStr">
        <is>
          <t>ФИО</t>
        </is>
      </c>
      <c r="E32" s="4" t="inlineStr">
        <is>
          <t>Факт $ из 1С</t>
        </is>
      </c>
      <c r="F32" s="4" t="inlineStr">
        <is>
          <t>Факт ПТ</t>
        </is>
      </c>
      <c r="G32" s="4" t="inlineStr">
        <is>
          <t>Факт $ МГ/секции</t>
        </is>
      </c>
      <c r="H32" s="4" t="inlineStr">
        <is>
          <t>Факт МГ/секции</t>
        </is>
      </c>
      <c r="I32" s="4" t="inlineStr">
        <is>
          <t>Факт ВПТ</t>
        </is>
      </c>
      <c r="J32" s="4" t="inlineStr">
        <is>
          <t>Тех. задание ПТ</t>
        </is>
      </c>
      <c r="K32" s="4" t="inlineStr">
        <is>
          <t>Тех задание $</t>
        </is>
      </c>
      <c r="L32" s="4" t="inlineStr">
        <is>
          <t>Тех. задание ВПТ</t>
        </is>
      </c>
      <c r="M32" s="4" t="inlineStr">
        <is>
          <t>Разница ПТ $</t>
        </is>
      </c>
      <c r="N32" s="4" t="inlineStr">
        <is>
          <t>Факт СПЛИТ</t>
        </is>
      </c>
      <c r="O32" s="4" t="inlineStr">
        <is>
          <t>Факт $ из 1С</t>
        </is>
      </c>
      <c r="P32" s="4" t="inlineStr">
        <is>
          <t>Факт ПТ</t>
        </is>
      </c>
      <c r="Q32" s="4" t="inlineStr">
        <is>
          <t>Факт $ МГ/секции</t>
        </is>
      </c>
      <c r="R32" s="4" t="inlineStr">
        <is>
          <t>Факт МГ/секции</t>
        </is>
      </c>
      <c r="S32" s="4" t="inlineStr">
        <is>
          <t>Факт ВПТ</t>
        </is>
      </c>
      <c r="T32" s="4" t="inlineStr">
        <is>
          <t>Тех. задание ПТ</t>
        </is>
      </c>
      <c r="U32" s="4" t="inlineStr">
        <is>
          <t>Тех задание $</t>
        </is>
      </c>
      <c r="V32" s="4" t="inlineStr">
        <is>
          <t>Тех. задание ВПТ</t>
        </is>
      </c>
      <c r="W32" s="4" t="inlineStr">
        <is>
          <t>Разница ПТ $</t>
        </is>
      </c>
      <c r="X32" s="4" t="inlineStr">
        <is>
          <t>Факт СПЛИТ</t>
        </is>
      </c>
      <c r="Y32" s="4" t="inlineStr">
        <is>
          <t>Факт $ из 1С</t>
        </is>
      </c>
      <c r="Z32" s="4" t="inlineStr">
        <is>
          <t>Факт ПТ</t>
        </is>
      </c>
      <c r="AA32" s="4" t="inlineStr">
        <is>
          <t>Факт $ МГ/секции</t>
        </is>
      </c>
      <c r="AB32" s="4" t="inlineStr">
        <is>
          <t>Факт МГ/секции</t>
        </is>
      </c>
      <c r="AC32" s="4" t="inlineStr">
        <is>
          <t>Факт ВПТ</t>
        </is>
      </c>
      <c r="AD32" s="4" t="inlineStr">
        <is>
          <t>Тех. задание ПТ</t>
        </is>
      </c>
      <c r="AE32" s="4" t="inlineStr">
        <is>
          <t>Тех задание $</t>
        </is>
      </c>
      <c r="AF32" s="4" t="inlineStr">
        <is>
          <t>Тех. задание ВПТ</t>
        </is>
      </c>
      <c r="AG32" s="4" t="inlineStr">
        <is>
          <t>Разница ПТ $</t>
        </is>
      </c>
      <c r="AH32" s="4" t="inlineStr">
        <is>
          <t>Факт СПЛИТ</t>
        </is>
      </c>
      <c r="AI32" s="4" t="inlineStr">
        <is>
          <t>Факт $ из 1С</t>
        </is>
      </c>
      <c r="AJ32" s="4" t="inlineStr">
        <is>
          <t>Факт ПТ</t>
        </is>
      </c>
      <c r="AK32" s="4" t="inlineStr">
        <is>
          <t>Факт $ МГ/секции</t>
        </is>
      </c>
      <c r="AL32" s="4" t="inlineStr">
        <is>
          <t>Факт МГ/секции</t>
        </is>
      </c>
      <c r="AM32" s="4" t="inlineStr">
        <is>
          <t>Факт ВПТ</t>
        </is>
      </c>
      <c r="AN32" s="4" t="inlineStr">
        <is>
          <t>Тех. задание ПТ</t>
        </is>
      </c>
      <c r="AO32" s="4" t="inlineStr">
        <is>
          <t>Тех задание $</t>
        </is>
      </c>
      <c r="AP32" s="4" t="inlineStr">
        <is>
          <t>Тех. задание ВПТ</t>
        </is>
      </c>
      <c r="AQ32" s="4" t="inlineStr">
        <is>
          <t>Разница ПТ $</t>
        </is>
      </c>
      <c r="AR32" s="4" t="inlineStr">
        <is>
          <t>Факт СПЛИТ</t>
        </is>
      </c>
      <c r="AS32" s="4" t="inlineStr">
        <is>
          <t>Факт $ из 1С</t>
        </is>
      </c>
      <c r="AT32" s="4" t="inlineStr">
        <is>
          <t>Факт ПТ</t>
        </is>
      </c>
      <c r="AU32" s="4" t="inlineStr">
        <is>
          <t>Факт $ МГ/секции</t>
        </is>
      </c>
      <c r="AV32" s="4" t="inlineStr">
        <is>
          <t>Факт МГ/секции</t>
        </is>
      </c>
      <c r="AW32" s="4" t="inlineStr">
        <is>
          <t>Факт ВПТ</t>
        </is>
      </c>
      <c r="AX32" s="4" t="inlineStr">
        <is>
          <t>Тех. задание ПТ</t>
        </is>
      </c>
      <c r="AY32" s="4" t="inlineStr">
        <is>
          <t>Тех задание $</t>
        </is>
      </c>
      <c r="AZ32" s="4" t="inlineStr">
        <is>
          <t>Тех. задание ВПТ</t>
        </is>
      </c>
      <c r="BA32" s="4" t="inlineStr">
        <is>
          <t>Разница ПТ $</t>
        </is>
      </c>
      <c r="BB32" s="4" t="inlineStr">
        <is>
          <t>Факт СПЛИТ</t>
        </is>
      </c>
      <c r="BC32" s="4" t="inlineStr"/>
      <c r="BD32" s="4" t="inlineStr">
        <is>
          <t>Тех. задание ПТ</t>
        </is>
      </c>
      <c r="BE32" s="4" t="inlineStr">
        <is>
          <t>Факт ПТ</t>
        </is>
      </c>
      <c r="BF32" s="4" t="inlineStr">
        <is>
          <t>Факт СПЛИТ</t>
        </is>
      </c>
      <c r="BG32" s="4" t="inlineStr">
        <is>
          <t>Тех. задание ВПТ</t>
        </is>
      </c>
      <c r="BH32" s="4" t="inlineStr">
        <is>
          <t>Факт ВПТ</t>
        </is>
      </c>
      <c r="BI32" s="4" t="inlineStr">
        <is>
          <t>Тех. задание</t>
        </is>
      </c>
      <c r="BJ32" s="4" t="inlineStr">
        <is>
          <t>Факт</t>
        </is>
      </c>
      <c r="BK32" s="4" t="inlineStr">
        <is>
          <t>Тех задание $</t>
        </is>
      </c>
      <c r="BL32" s="4" t="inlineStr">
        <is>
          <t>Факт ПТ 1С $</t>
        </is>
      </c>
      <c r="BM32" s="4" t="inlineStr">
        <is>
          <t>Факт МГ/секции 1С $</t>
        </is>
      </c>
      <c r="BN32" s="4" t="inlineStr">
        <is>
          <t>Прочие услуги $</t>
        </is>
      </c>
      <c r="BO32" s="4" t="inlineStr">
        <is>
          <t>Факт общий $</t>
        </is>
      </c>
      <c r="BP32" s="4" t="inlineStr">
        <is>
          <t>Средняя стоимость ПТ прошлого месяца $</t>
        </is>
      </c>
      <c r="BQ32" s="4" t="inlineStr">
        <is>
          <t>Ранрейт $</t>
        </is>
      </c>
      <c r="BR32" s="4" t="inlineStr">
        <is>
          <t>Средняя стоимость ПТ на новый месяц</t>
        </is>
      </c>
    </row>
    <row r="33">
      <c r="A33" s="6" t="n">
        <v>19</v>
      </c>
      <c r="B33" s="6" t="inlineStr">
        <is>
          <t>2026-03-01</t>
        </is>
      </c>
      <c r="C33" s="6" t="inlineStr">
        <is>
          <t>МТ</t>
        </is>
      </c>
      <c r="D33" s="6" t="inlineStr">
        <is>
          <t>Колян Андраник Сейранович</t>
        </is>
      </c>
      <c r="E33" s="7" t="n">
        <v>3748.75</v>
      </c>
      <c r="F33" s="7" t="n">
        <v>2</v>
      </c>
      <c r="G33" s="7" t="n">
        <v>12642.5</v>
      </c>
      <c r="H33" s="7" t="n">
        <v>14</v>
      </c>
      <c r="I33" s="7" t="n">
        <v>0</v>
      </c>
      <c r="J33" s="7" t="n">
        <v>33</v>
      </c>
      <c r="K33" s="7">
        <f>ROUND(J33*BP33/100,0)*100</f>
        <v/>
      </c>
      <c r="L33" s="7" t="n">
        <v>0</v>
      </c>
      <c r="M33" s="7">
        <f>E33-K33</f>
        <v/>
      </c>
      <c r="N33" s="7" t="n">
        <v>0</v>
      </c>
      <c r="O33" s="7" t="n">
        <v>3987.5</v>
      </c>
      <c r="P33" s="7" t="n">
        <v>2</v>
      </c>
      <c r="Q33" s="7" t="n">
        <v>9355</v>
      </c>
      <c r="R33" s="7" t="n">
        <v>11</v>
      </c>
      <c r="S33" s="7" t="n">
        <v>0</v>
      </c>
      <c r="T33" s="7" t="n">
        <v>33</v>
      </c>
      <c r="U33" s="7">
        <f>ROUND(T33*BP33/100,0)*100</f>
        <v/>
      </c>
      <c r="V33" s="7" t="n">
        <v>0</v>
      </c>
      <c r="W33" s="7">
        <f>O33-U33</f>
        <v/>
      </c>
      <c r="X33" s="7" t="n">
        <v>0</v>
      </c>
      <c r="Y33" s="7" t="n">
        <v>3748.75</v>
      </c>
      <c r="Z33" s="7" t="n">
        <v>2</v>
      </c>
      <c r="AA33" s="7" t="n">
        <v>8032.5</v>
      </c>
      <c r="AB33" s="7" t="n">
        <v>10</v>
      </c>
      <c r="AC33" s="7" t="n">
        <v>1</v>
      </c>
      <c r="AD33" s="7" t="n">
        <v>33</v>
      </c>
      <c r="AE33" s="7">
        <f>ROUND(AD33*BP33/100,0)*100</f>
        <v/>
      </c>
      <c r="AF33" s="7" t="n">
        <v>0</v>
      </c>
      <c r="AG33" s="7">
        <f>Y33-AE33</f>
        <v/>
      </c>
      <c r="AH33" s="7" t="n">
        <v>0</v>
      </c>
      <c r="AI33" s="7" t="n">
        <v>0</v>
      </c>
      <c r="AJ33" s="7" t="n">
        <v>0</v>
      </c>
      <c r="AK33" s="7" t="n">
        <v>0</v>
      </c>
      <c r="AL33" s="7" t="n">
        <v>0</v>
      </c>
      <c r="AM33" s="7" t="n">
        <v>0</v>
      </c>
      <c r="AN33" s="7" t="n">
        <v>33</v>
      </c>
      <c r="AO33" s="7">
        <f>ROUND(AN33*BP33/100,0)*100</f>
        <v/>
      </c>
      <c r="AP33" s="7" t="n">
        <v>0</v>
      </c>
      <c r="AQ33" s="7">
        <f>AI33-AO33</f>
        <v/>
      </c>
      <c r="AR33" s="7" t="n">
        <v>0</v>
      </c>
      <c r="AS33" s="7" t="n">
        <v>0</v>
      </c>
      <c r="AT33" s="7" t="n">
        <v>0</v>
      </c>
      <c r="AU33" s="7" t="n">
        <v>0</v>
      </c>
      <c r="AV33" s="7" t="n">
        <v>0</v>
      </c>
      <c r="AW33" s="7" t="n">
        <v>0</v>
      </c>
      <c r="AX33" s="7" t="n">
        <v>14</v>
      </c>
      <c r="AY33" s="7">
        <f>ROUND(AX33*BP33/100,0)*100</f>
        <v/>
      </c>
      <c r="AZ33" s="7" t="n">
        <v>0</v>
      </c>
      <c r="BA33" s="7">
        <f>AS33-AY33</f>
        <v/>
      </c>
      <c r="BB33" s="7" t="n">
        <v>0</v>
      </c>
      <c r="BC33" s="6" t="n"/>
      <c r="BD33" s="7">
        <f>SUM(J33,T33,AD33,AN33,AX33)</f>
        <v/>
      </c>
      <c r="BE33" s="7">
        <f>SUM(F33,P33,Z33,AJ33,AT33)</f>
        <v/>
      </c>
      <c r="BF33" s="7">
        <f>SUM(N33,X33,AH33,AR33,BB33)</f>
        <v/>
      </c>
      <c r="BG33" s="7">
        <f>SUM(L33,V33,AF33,AP33,AZ33)</f>
        <v/>
      </c>
      <c r="BH33" s="7">
        <f>SUM(I33,S33,AC33,AM33,AW33)</f>
        <v/>
      </c>
      <c r="BI33" s="7" t="n">
        <v>0</v>
      </c>
      <c r="BJ33" s="7">
        <f>SUM(H33,R33,AB33,AL33,AV33)</f>
        <v/>
      </c>
      <c r="BK33" s="7">
        <f>SUM(K33,U33,AE33,AO33,AY33)</f>
        <v/>
      </c>
      <c r="BL33" s="7">
        <f>SUM(E33,O33,Y33,AI33,AS33)</f>
        <v/>
      </c>
      <c r="BM33" s="7">
        <f>SUM(G33,Q33,AA33,AK33,AU33)</f>
        <v/>
      </c>
      <c r="BN33" s="7" t="n">
        <v>0</v>
      </c>
      <c r="BO33" s="7">
        <f>BL33+BM33+BN33</f>
        <v/>
      </c>
      <c r="BP33" s="7" t="n">
        <v>1038.688271604938</v>
      </c>
      <c r="BQ33" s="7">
        <f>BO33/19*31</f>
        <v/>
      </c>
      <c r="BR33" s="7">
        <f>IFERROR(BL33/BE33,0)</f>
        <v/>
      </c>
    </row>
    <row r="34">
      <c r="A34" s="8" t="n"/>
      <c r="B34" s="8" t="n"/>
      <c r="C34" s="8" t="n"/>
      <c r="D34" s="8" t="inlineStr">
        <is>
          <t>Итого БИ</t>
        </is>
      </c>
      <c r="E34" s="9">
        <f>SUM(E33:E33)</f>
        <v/>
      </c>
      <c r="F34" s="9">
        <f>SUM(F33:F33)</f>
        <v/>
      </c>
      <c r="G34" s="9">
        <f>SUM(G33:G33)</f>
        <v/>
      </c>
      <c r="H34" s="9">
        <f>SUM(H33:H33)</f>
        <v/>
      </c>
      <c r="I34" s="9">
        <f>SUM(I33:I33)</f>
        <v/>
      </c>
      <c r="J34" s="9">
        <f>SUM(J33:J33)</f>
        <v/>
      </c>
      <c r="K34" s="9">
        <f>SUM(K33:K33)</f>
        <v/>
      </c>
      <c r="L34" s="9">
        <f>SUM(L33:L33)</f>
        <v/>
      </c>
      <c r="M34" s="9">
        <f>SUM(M33:M33)</f>
        <v/>
      </c>
      <c r="N34" s="9">
        <f>SUM(N33:N33)</f>
        <v/>
      </c>
      <c r="O34" s="9">
        <f>SUM(O33:O33)</f>
        <v/>
      </c>
      <c r="P34" s="9">
        <f>SUM(P33:P33)</f>
        <v/>
      </c>
      <c r="Q34" s="9">
        <f>SUM(Q33:Q33)</f>
        <v/>
      </c>
      <c r="R34" s="9">
        <f>SUM(R33:R33)</f>
        <v/>
      </c>
      <c r="S34" s="9">
        <f>SUM(S33:S33)</f>
        <v/>
      </c>
      <c r="T34" s="9">
        <f>SUM(T33:T33)</f>
        <v/>
      </c>
      <c r="U34" s="9">
        <f>SUM(U33:U33)</f>
        <v/>
      </c>
      <c r="V34" s="9">
        <f>SUM(V33:V33)</f>
        <v/>
      </c>
      <c r="W34" s="9">
        <f>SUM(W33:W33)</f>
        <v/>
      </c>
      <c r="X34" s="9">
        <f>SUM(X33:X33)</f>
        <v/>
      </c>
      <c r="Y34" s="9">
        <f>SUM(Y33:Y33)</f>
        <v/>
      </c>
      <c r="Z34" s="9">
        <f>SUM(Z33:Z33)</f>
        <v/>
      </c>
      <c r="AA34" s="9">
        <f>SUM(AA33:AA33)</f>
        <v/>
      </c>
      <c r="AB34" s="9">
        <f>SUM(AB33:AB33)</f>
        <v/>
      </c>
      <c r="AC34" s="9">
        <f>SUM(AC33:AC33)</f>
        <v/>
      </c>
      <c r="AD34" s="9">
        <f>SUM(AD33:AD33)</f>
        <v/>
      </c>
      <c r="AE34" s="9">
        <f>SUM(AE33:AE33)</f>
        <v/>
      </c>
      <c r="AF34" s="9">
        <f>SUM(AF33:AF33)</f>
        <v/>
      </c>
      <c r="AG34" s="9">
        <f>SUM(AG33:AG33)</f>
        <v/>
      </c>
      <c r="AH34" s="9">
        <f>SUM(AH33:AH33)</f>
        <v/>
      </c>
      <c r="AI34" s="9">
        <f>SUM(AI33:AI33)</f>
        <v/>
      </c>
      <c r="AJ34" s="9">
        <f>SUM(AJ33:AJ33)</f>
        <v/>
      </c>
      <c r="AK34" s="9">
        <f>SUM(AK33:AK33)</f>
        <v/>
      </c>
      <c r="AL34" s="9">
        <f>SUM(AL33:AL33)</f>
        <v/>
      </c>
      <c r="AM34" s="9">
        <f>SUM(AM33:AM33)</f>
        <v/>
      </c>
      <c r="AN34" s="9">
        <f>SUM(AN33:AN33)</f>
        <v/>
      </c>
      <c r="AO34" s="9">
        <f>SUM(AO33:AO33)</f>
        <v/>
      </c>
      <c r="AP34" s="9">
        <f>SUM(AP33:AP33)</f>
        <v/>
      </c>
      <c r="AQ34" s="9">
        <f>SUM(AQ33:AQ33)</f>
        <v/>
      </c>
      <c r="AR34" s="9">
        <f>SUM(AR33:AR33)</f>
        <v/>
      </c>
      <c r="AS34" s="9">
        <f>SUM(AS33:AS33)</f>
        <v/>
      </c>
      <c r="AT34" s="9">
        <f>SUM(AT33:AT33)</f>
        <v/>
      </c>
      <c r="AU34" s="9">
        <f>SUM(AU33:AU33)</f>
        <v/>
      </c>
      <c r="AV34" s="9">
        <f>SUM(AV33:AV33)</f>
        <v/>
      </c>
      <c r="AW34" s="9">
        <f>SUM(AW33:AW33)</f>
        <v/>
      </c>
      <c r="AX34" s="9">
        <f>SUM(AX33:AX33)</f>
        <v/>
      </c>
      <c r="AY34" s="9">
        <f>SUM(AY33:AY33)</f>
        <v/>
      </c>
      <c r="AZ34" s="9">
        <f>SUM(AZ33:AZ33)</f>
        <v/>
      </c>
      <c r="BA34" s="9">
        <f>SUM(BA33:BA33)</f>
        <v/>
      </c>
      <c r="BB34" s="9">
        <f>SUM(BB33:BB33)</f>
        <v/>
      </c>
      <c r="BC34" s="9">
        <f>SUM(BC33:BC33)</f>
        <v/>
      </c>
      <c r="BD34" s="9">
        <f>SUM(BD33:BD33)</f>
        <v/>
      </c>
      <c r="BE34" s="9">
        <f>SUM(BE33:BE33)</f>
        <v/>
      </c>
      <c r="BF34" s="9">
        <f>SUM(BF33:BF33)</f>
        <v/>
      </c>
      <c r="BG34" s="9">
        <f>SUM(BG33:BG33)</f>
        <v/>
      </c>
      <c r="BH34" s="9">
        <f>SUM(BH33:BH33)</f>
        <v/>
      </c>
      <c r="BI34" s="9">
        <f>SUM(BI33:BI33)</f>
        <v/>
      </c>
      <c r="BJ34" s="9">
        <f>SUM(BJ33:BJ33)</f>
        <v/>
      </c>
      <c r="BK34" s="9">
        <f>SUM(BK33:BK33)</f>
        <v/>
      </c>
      <c r="BL34" s="9">
        <f>SUM(BL33:BL33)</f>
        <v/>
      </c>
      <c r="BM34" s="9">
        <f>SUM(BM33:BM33)</f>
        <v/>
      </c>
      <c r="BN34" s="9">
        <f>SUM(BN33:BN33)</f>
        <v/>
      </c>
      <c r="BO34" s="9">
        <f>SUM(BO33:BO33)</f>
        <v/>
      </c>
      <c r="BP34" s="9">
        <f>IFERROR(BK34/BD34,0)</f>
        <v/>
      </c>
      <c r="BQ34" s="9">
        <f>BO34/19*31</f>
        <v/>
      </c>
      <c r="BR34" s="9">
        <f>IFERROR(BL34/BE34,0)</f>
        <v/>
      </c>
    </row>
    <row r="36">
      <c r="A36" s="10" t="n"/>
      <c r="B36" s="10" t="n"/>
      <c r="C36" s="10" t="n"/>
      <c r="D36" s="10" t="inlineStr">
        <is>
          <t>Итого</t>
        </is>
      </c>
      <c r="E36" s="11">
        <f>SUM(E18,E29,E34)</f>
        <v/>
      </c>
      <c r="F36" s="11">
        <f>SUM(F18,F29,F34)</f>
        <v/>
      </c>
      <c r="G36" s="11">
        <f>SUM(G18,G29,G34)</f>
        <v/>
      </c>
      <c r="H36" s="11">
        <f>SUM(H18,H29,H34)</f>
        <v/>
      </c>
      <c r="I36" s="11">
        <f>SUM(I18,I29,I34)</f>
        <v/>
      </c>
      <c r="J36" s="11">
        <f>SUM(J18,J29,J34)</f>
        <v/>
      </c>
      <c r="K36" s="11">
        <f>SUM(K18,K29,K34)</f>
        <v/>
      </c>
      <c r="L36" s="11">
        <f>SUM(L18,L29,L34)</f>
        <v/>
      </c>
      <c r="M36" s="11">
        <f>SUM(M18,M29,M34)</f>
        <v/>
      </c>
      <c r="N36" s="11">
        <f>SUM(N18,N29,N34)</f>
        <v/>
      </c>
      <c r="O36" s="11">
        <f>SUM(O18,O29,O34)</f>
        <v/>
      </c>
      <c r="P36" s="11">
        <f>SUM(P18,P29,P34)</f>
        <v/>
      </c>
      <c r="Q36" s="11">
        <f>SUM(Q18,Q29,Q34)</f>
        <v/>
      </c>
      <c r="R36" s="11">
        <f>SUM(R18,R29,R34)</f>
        <v/>
      </c>
      <c r="S36" s="11">
        <f>SUM(S18,S29,S34)</f>
        <v/>
      </c>
      <c r="T36" s="11">
        <f>SUM(T18,T29,T34)</f>
        <v/>
      </c>
      <c r="U36" s="11">
        <f>SUM(U18,U29,U34)</f>
        <v/>
      </c>
      <c r="V36" s="11">
        <f>SUM(V18,V29,V34)</f>
        <v/>
      </c>
      <c r="W36" s="11">
        <f>SUM(W18,W29,W34)</f>
        <v/>
      </c>
      <c r="X36" s="11">
        <f>SUM(X18,X29,X34)</f>
        <v/>
      </c>
      <c r="Y36" s="11">
        <f>SUM(Y18,Y29,Y34)</f>
        <v/>
      </c>
      <c r="Z36" s="11">
        <f>SUM(Z18,Z29,Z34)</f>
        <v/>
      </c>
      <c r="AA36" s="11">
        <f>SUM(AA18,AA29,AA34)</f>
        <v/>
      </c>
      <c r="AB36" s="11">
        <f>SUM(AB18,AB29,AB34)</f>
        <v/>
      </c>
      <c r="AC36" s="11">
        <f>SUM(AC18,AC29,AC34)</f>
        <v/>
      </c>
      <c r="AD36" s="11">
        <f>SUM(AD18,AD29,AD34)</f>
        <v/>
      </c>
      <c r="AE36" s="11">
        <f>SUM(AE18,AE29,AE34)</f>
        <v/>
      </c>
      <c r="AF36" s="11">
        <f>SUM(AF18,AF29,AF34)</f>
        <v/>
      </c>
      <c r="AG36" s="11">
        <f>SUM(AG18,AG29,AG34)</f>
        <v/>
      </c>
      <c r="AH36" s="11">
        <f>SUM(AH18,AH29,AH34)</f>
        <v/>
      </c>
      <c r="AI36" s="11">
        <f>SUM(AI18,AI29,AI34)</f>
        <v/>
      </c>
      <c r="AJ36" s="11">
        <f>SUM(AJ18,AJ29,AJ34)</f>
        <v/>
      </c>
      <c r="AK36" s="11">
        <f>SUM(AK18,AK29,AK34)</f>
        <v/>
      </c>
      <c r="AL36" s="11">
        <f>SUM(AL18,AL29,AL34)</f>
        <v/>
      </c>
      <c r="AM36" s="11">
        <f>SUM(AM18,AM29,AM34)</f>
        <v/>
      </c>
      <c r="AN36" s="11">
        <f>SUM(AN18,AN29,AN34)</f>
        <v/>
      </c>
      <c r="AO36" s="11">
        <f>SUM(AO18,AO29,AO34)</f>
        <v/>
      </c>
      <c r="AP36" s="11">
        <f>SUM(AP18,AP29,AP34)</f>
        <v/>
      </c>
      <c r="AQ36" s="11">
        <f>SUM(AQ18,AQ29,AQ34)</f>
        <v/>
      </c>
      <c r="AR36" s="11">
        <f>SUM(AR18,AR29,AR34)</f>
        <v/>
      </c>
      <c r="AS36" s="11">
        <f>SUM(AS18,AS29,AS34)</f>
        <v/>
      </c>
      <c r="AT36" s="11">
        <f>SUM(AT18,AT29,AT34)</f>
        <v/>
      </c>
      <c r="AU36" s="11">
        <f>SUM(AU18,AU29,AU34)</f>
        <v/>
      </c>
      <c r="AV36" s="11">
        <f>SUM(AV18,AV29,AV34)</f>
        <v/>
      </c>
      <c r="AW36" s="11">
        <f>SUM(AW18,AW29,AW34)</f>
        <v/>
      </c>
      <c r="AX36" s="11">
        <f>SUM(AX18,AX29,AX34)</f>
        <v/>
      </c>
      <c r="AY36" s="11">
        <f>SUM(AY18,AY29,AY34)</f>
        <v/>
      </c>
      <c r="AZ36" s="11">
        <f>SUM(AZ18,AZ29,AZ34)</f>
        <v/>
      </c>
      <c r="BA36" s="11">
        <f>SUM(BA18,BA29,BA34)</f>
        <v/>
      </c>
      <c r="BB36" s="11">
        <f>SUM(BB18,BB29,BB34)</f>
        <v/>
      </c>
      <c r="BC36" s="11">
        <f>SUM(BC18,BC29,BC34)</f>
        <v/>
      </c>
      <c r="BD36" s="11">
        <f>SUM(BD18,BD29,BD34)</f>
        <v/>
      </c>
      <c r="BE36" s="11">
        <f>SUM(BE18,BE29,BE34)</f>
        <v/>
      </c>
      <c r="BF36" s="11">
        <f>SUM(BF18,BF29,BF34)</f>
        <v/>
      </c>
      <c r="BG36" s="11">
        <f>SUM(BG18,BG29,BG34)</f>
        <v/>
      </c>
      <c r="BH36" s="11">
        <f>SUM(BH18,BH29,BH34)</f>
        <v/>
      </c>
      <c r="BI36" s="11">
        <f>SUM(BI18,BI29,BI34)</f>
        <v/>
      </c>
      <c r="BJ36" s="11">
        <f>SUM(BJ18,BJ29,BJ34)</f>
        <v/>
      </c>
      <c r="BK36" s="11">
        <f>SUM(BK18,BK29,BK34)</f>
        <v/>
      </c>
      <c r="BL36" s="11">
        <f>SUM(BL18,BL29,BL34)</f>
        <v/>
      </c>
      <c r="BM36" s="11">
        <f>SUM(BM18,BM29,BM34)</f>
        <v/>
      </c>
      <c r="BN36" s="11">
        <f>SUM(BN18,BN29,BN34)</f>
        <v/>
      </c>
      <c r="BO36" s="11">
        <f>SUM(BO18,BO29,BO34)</f>
        <v/>
      </c>
      <c r="BP36" s="11">
        <f>IFERROR(BK36/BD36,0)</f>
        <v/>
      </c>
      <c r="BQ36" s="11">
        <f>BO36/19*31</f>
        <v/>
      </c>
      <c r="BR36" s="11">
        <f>IFERROR(BL36/BE36,0)</f>
        <v/>
      </c>
    </row>
  </sheetData>
  <mergeCells count="9">
    <mergeCell ref="BI3:BJ3"/>
    <mergeCell ref="BG3:BH3"/>
    <mergeCell ref="BK3:BR3"/>
    <mergeCell ref="E3:N3"/>
    <mergeCell ref="AI3:AR3"/>
    <mergeCell ref="Y3:AH3"/>
    <mergeCell ref="O3:X3"/>
    <mergeCell ref="AS3:BB3"/>
    <mergeCell ref="BD3:BF3"/>
  </mergeCells>
  <conditionalFormatting sqref="M7:M17">
    <cfRule type="dataBar" priority="1">
      <dataBar showValue="1">
        <cfvo type="num" val="0"/>
        <cfvo type="num" val="0"/>
        <color rgb="00D8B4FE"/>
      </dataBar>
    </cfRule>
  </conditionalFormatting>
  <conditionalFormatting sqref="M22:M28">
    <cfRule type="dataBar" priority="2">
      <dataBar showValue="1">
        <cfvo type="num" val="0"/>
        <cfvo type="num" val="0"/>
        <color rgb="00D8B4FE"/>
      </dataBar>
    </cfRule>
  </conditionalFormatting>
  <conditionalFormatting sqref="M33">
    <cfRule type="dataBar" priority="3">
      <dataBar showValue="1">
        <cfvo type="num" val="0"/>
        <cfvo type="num" val="0"/>
        <color rgb="00D8B4FE"/>
      </dataBar>
    </cfRule>
  </conditionalFormatting>
  <conditionalFormatting sqref="W7:W17">
    <cfRule type="dataBar" priority="4">
      <dataBar showValue="1">
        <cfvo type="num" val="0"/>
        <cfvo type="num" val="0"/>
        <color rgb="00D8B4FE"/>
      </dataBar>
    </cfRule>
  </conditionalFormatting>
  <conditionalFormatting sqref="W22:W28">
    <cfRule type="dataBar" priority="5">
      <dataBar showValue="1">
        <cfvo type="num" val="0"/>
        <cfvo type="num" val="0"/>
        <color rgb="00D8B4FE"/>
      </dataBar>
    </cfRule>
  </conditionalFormatting>
  <conditionalFormatting sqref="W33">
    <cfRule type="dataBar" priority="6">
      <dataBar showValue="1">
        <cfvo type="num" val="0"/>
        <cfvo type="num" val="0"/>
        <color rgb="00D8B4FE"/>
      </dataBar>
    </cfRule>
  </conditionalFormatting>
  <conditionalFormatting sqref="AG7:AG17">
    <cfRule type="dataBar" priority="7">
      <dataBar showValue="1">
        <cfvo type="num" val="0"/>
        <cfvo type="num" val="0"/>
        <color rgb="00D8B4FE"/>
      </dataBar>
    </cfRule>
  </conditionalFormatting>
  <conditionalFormatting sqref="AG22:AG28">
    <cfRule type="dataBar" priority="8">
      <dataBar showValue="1">
        <cfvo type="num" val="0"/>
        <cfvo type="num" val="0"/>
        <color rgb="00D8B4FE"/>
      </dataBar>
    </cfRule>
  </conditionalFormatting>
  <conditionalFormatting sqref="AG33">
    <cfRule type="dataBar" priority="9">
      <dataBar showValue="1">
        <cfvo type="num" val="0"/>
        <cfvo type="num" val="0"/>
        <color rgb="00D8B4FE"/>
      </dataBar>
    </cfRule>
  </conditionalFormatting>
  <conditionalFormatting sqref="AQ7:AQ17">
    <cfRule type="dataBar" priority="10">
      <dataBar showValue="1">
        <cfvo type="num" val="0"/>
        <cfvo type="num" val="0"/>
        <color rgb="00D8B4FE"/>
      </dataBar>
    </cfRule>
  </conditionalFormatting>
  <conditionalFormatting sqref="AQ22:AQ28">
    <cfRule type="dataBar" priority="11">
      <dataBar showValue="1">
        <cfvo type="num" val="0"/>
        <cfvo type="num" val="0"/>
        <color rgb="00D8B4FE"/>
      </dataBar>
    </cfRule>
  </conditionalFormatting>
  <conditionalFormatting sqref="AQ33">
    <cfRule type="dataBar" priority="12">
      <dataBar showValue="1">
        <cfvo type="num" val="0"/>
        <cfvo type="num" val="0"/>
        <color rgb="00D8B4FE"/>
      </dataBar>
    </cfRule>
  </conditionalFormatting>
  <conditionalFormatting sqref="BA7:BA17">
    <cfRule type="dataBar" priority="13">
      <dataBar showValue="1">
        <cfvo type="num" val="0"/>
        <cfvo type="num" val="0"/>
        <color rgb="00D8B4FE"/>
      </dataBar>
    </cfRule>
  </conditionalFormatting>
  <conditionalFormatting sqref="BA22:BA28">
    <cfRule type="dataBar" priority="14">
      <dataBar showValue="1">
        <cfvo type="num" val="0"/>
        <cfvo type="num" val="0"/>
        <color rgb="00D8B4FE"/>
      </dataBar>
    </cfRule>
  </conditionalFormatting>
  <conditionalFormatting sqref="BA33">
    <cfRule type="dataBar" priority="15">
      <dataBar showValue="1">
        <cfvo type="num" val="0"/>
        <cfvo type="num" val="0"/>
        <color rgb="00D8B4FE"/>
      </dataBar>
    </cfRule>
  </conditionalFormatting>
  <conditionalFormatting sqref="BQ7:BQ17">
    <cfRule type="dataBar" priority="16">
      <dataBar showValue="1">
        <cfvo type="num" val="0"/>
        <cfvo type="max"/>
        <color rgb="00B7E4C7"/>
      </dataBar>
    </cfRule>
  </conditionalFormatting>
  <conditionalFormatting sqref="BQ22:BQ28">
    <cfRule type="dataBar" priority="17">
      <dataBar showValue="1">
        <cfvo type="num" val="0"/>
        <cfvo type="max"/>
        <color rgb="00B7E4C7"/>
      </dataBar>
    </cfRule>
  </conditionalFormatting>
  <conditionalFormatting sqref="BQ33">
    <cfRule type="dataBar" priority="18">
      <dataBar showValue="1">
        <cfvo type="num" val="0"/>
        <cfvo type="max"/>
        <color rgb="00B7E4C7"/>
      </dataBar>
    </cfRule>
  </conditionalFormatting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J79"/>
  <sheetViews>
    <sheetView workbookViewId="0">
      <selection activeCell="A1" sqref="A1"/>
    </sheetView>
  </sheetViews>
  <sheetFormatPr baseColWidth="8" defaultRowHeight="15"/>
  <cols>
    <col width="16" customWidth="1" min="1" max="1"/>
    <col width="34" customWidth="1" min="2" max="2"/>
    <col width="16" customWidth="1" min="3" max="3"/>
    <col width="16" customWidth="1" min="4" max="4"/>
    <col width="16" customWidth="1" min="5" max="5"/>
    <col width="16" customWidth="1" min="6" max="6"/>
    <col width="16" customWidth="1" min="7" max="7"/>
    <col width="16" customWidth="1" min="8" max="8"/>
    <col width="16" customWidth="1" min="9" max="9"/>
    <col width="16" customWidth="1" min="10" max="10"/>
    <col width="16" customWidth="1" min="11" max="11"/>
    <col width="16" customWidth="1" min="12" max="12"/>
  </cols>
  <sheetData>
    <row r="1">
      <c r="A1" s="12" t="inlineStr">
        <is>
          <t>Дашборд дорожной карты</t>
        </is>
      </c>
    </row>
    <row r="2">
      <c r="A2" t="inlineStr">
        <is>
          <t>Период отчета: 01.07.2026 — 19.07.2026</t>
        </is>
      </c>
    </row>
    <row r="3">
      <c r="A3" t="inlineStr">
        <is>
          <t>Дата контроля: 19.07.2026</t>
        </is>
      </c>
    </row>
    <row r="5">
      <c r="A5" s="13" t="inlineStr">
        <is>
          <t>Показатель</t>
        </is>
      </c>
      <c r="B5" s="13" t="inlineStr">
        <is>
          <t>Значение</t>
        </is>
      </c>
    </row>
    <row r="6">
      <c r="A6" s="6" t="inlineStr">
        <is>
          <t>Факт суммы</t>
        </is>
      </c>
      <c r="B6" s="14" t="n">
        <v>881000.47</v>
      </c>
    </row>
    <row r="7">
      <c r="A7" s="6" t="inlineStr">
        <is>
          <t>План суммы</t>
        </is>
      </c>
      <c r="B7" s="14" t="n">
        <v>1900000</v>
      </c>
    </row>
    <row r="8">
      <c r="A8" s="6" t="inlineStr">
        <is>
          <t>Выполнение суммы</t>
        </is>
      </c>
      <c r="B8" s="15" t="n">
        <v>0.4636844578947368</v>
      </c>
    </row>
    <row r="9">
      <c r="A9" s="6" t="inlineStr">
        <is>
          <t>Факт тренировок</t>
        </is>
      </c>
      <c r="B9" s="14" t="n">
        <v>553</v>
      </c>
    </row>
    <row r="10">
      <c r="A10" s="6" t="inlineStr">
        <is>
          <t>План тренировок</t>
        </is>
      </c>
      <c r="B10" s="14" t="n">
        <v>1269</v>
      </c>
    </row>
    <row r="11">
      <c r="A11" s="6" t="inlineStr">
        <is>
          <t>Выполнение тренировок</t>
        </is>
      </c>
      <c r="B11" s="15" t="n">
        <v>0.4357762017336486</v>
      </c>
    </row>
    <row r="12">
      <c r="A12" s="6" t="inlineStr">
        <is>
          <t>Дней прошло</t>
        </is>
      </c>
      <c r="B12" s="14" t="inlineStr">
        <is>
          <t>19 / 31</t>
        </is>
      </c>
    </row>
    <row r="15">
      <c r="A15" s="16" t="inlineStr">
        <is>
          <t>Свод подразделений</t>
        </is>
      </c>
    </row>
    <row r="16">
      <c r="A16" s="13" t="inlineStr">
        <is>
          <t>Подразделение</t>
        </is>
      </c>
      <c r="B16" s="13" t="inlineStr">
        <is>
          <t>План трен.</t>
        </is>
      </c>
      <c r="C16" s="13" t="inlineStr">
        <is>
          <t>Факт трен.</t>
        </is>
      </c>
      <c r="D16" s="13" t="inlineStr">
        <is>
          <t>Выполнение трен.</t>
        </is>
      </c>
      <c r="E16" s="13" t="inlineStr">
        <is>
          <t>План ₽</t>
        </is>
      </c>
      <c r="F16" s="13" t="inlineStr">
        <is>
          <t>Факт ₽</t>
        </is>
      </c>
      <c r="G16" s="13" t="inlineStr">
        <is>
          <t>Выполнение ₽</t>
        </is>
      </c>
      <c r="H16" s="13" t="inlineStr">
        <is>
          <t>RR ₽</t>
        </is>
      </c>
      <c r="I16" s="13" t="inlineStr">
        <is>
          <t>Отклонение ₽</t>
        </is>
      </c>
    </row>
    <row r="17">
      <c r="A17" s="6" t="inlineStr">
        <is>
          <t>ТЗ</t>
        </is>
      </c>
      <c r="B17" s="7" t="n">
        <v>756</v>
      </c>
      <c r="C17" s="7" t="n">
        <v>332</v>
      </c>
      <c r="D17" s="17" t="n">
        <v>0.4391534391534391</v>
      </c>
      <c r="E17" s="7" t="n">
        <v>1100000</v>
      </c>
      <c r="F17" s="7" t="n">
        <v>507859.0599999999</v>
      </c>
      <c r="G17" s="17" t="n">
        <v>0.4616900545454545</v>
      </c>
      <c r="H17" s="7" t="n">
        <v>828612.1505263157</v>
      </c>
      <c r="I17" s="7" t="n">
        <v>-592140.9400000001</v>
      </c>
    </row>
    <row r="18">
      <c r="A18" s="6" t="inlineStr">
        <is>
          <t>ГП</t>
        </is>
      </c>
      <c r="B18" s="7" t="n">
        <v>369</v>
      </c>
      <c r="C18" s="7" t="n">
        <v>179</v>
      </c>
      <c r="D18" s="17" t="n">
        <v>0.4850948509485095</v>
      </c>
      <c r="E18" s="7" t="n">
        <v>650000</v>
      </c>
      <c r="F18" s="7" t="n">
        <v>331626.41</v>
      </c>
      <c r="G18" s="17" t="n">
        <v>0.510194476923077</v>
      </c>
      <c r="H18" s="7" t="n">
        <v>541074.6689473685</v>
      </c>
      <c r="I18" s="7" t="n">
        <v>-318373.59</v>
      </c>
    </row>
    <row r="19">
      <c r="A19" s="6" t="inlineStr">
        <is>
          <t>БИ</t>
        </is>
      </c>
      <c r="B19" s="7" t="n">
        <v>144</v>
      </c>
      <c r="C19" s="7" t="n">
        <v>42</v>
      </c>
      <c r="D19" s="17" t="n">
        <v>0.2916666666666667</v>
      </c>
      <c r="E19" s="7" t="n">
        <v>150000</v>
      </c>
      <c r="F19" s="7" t="n">
        <v>41515</v>
      </c>
      <c r="G19" s="17" t="n">
        <v>0.2767666666666667</v>
      </c>
      <c r="H19" s="7" t="n">
        <v>67735</v>
      </c>
      <c r="I19" s="7" t="n">
        <v>-108485</v>
      </c>
    </row>
    <row r="23">
      <c r="A23" s="16" t="inlineStr">
        <is>
          <t>Выполнение плана тренерами</t>
        </is>
      </c>
    </row>
    <row r="24">
      <c r="A24" s="13" t="inlineStr">
        <is>
          <t>Подразделение</t>
        </is>
      </c>
      <c r="B24" s="13" t="inlineStr">
        <is>
          <t>Тренер</t>
        </is>
      </c>
      <c r="C24" s="13" t="inlineStr">
        <is>
          <t>План трен.</t>
        </is>
      </c>
      <c r="D24" s="13" t="inlineStr">
        <is>
          <t>Факт трен.</t>
        </is>
      </c>
      <c r="E24" s="13" t="inlineStr">
        <is>
          <t>Выполнение трен.</t>
        </is>
      </c>
      <c r="F24" s="13" t="inlineStr">
        <is>
          <t>План ₽</t>
        </is>
      </c>
      <c r="G24" s="13" t="inlineStr">
        <is>
          <t>Факт ₽</t>
        </is>
      </c>
      <c r="H24" s="13" t="inlineStr">
        <is>
          <t>Выполнение ₽</t>
        </is>
      </c>
      <c r="I24" s="13" t="inlineStr">
        <is>
          <t>RR ₽</t>
        </is>
      </c>
      <c r="J24" s="13" t="inlineStr">
        <is>
          <t>Отклонение ₽</t>
        </is>
      </c>
    </row>
    <row r="25">
      <c r="A25" s="6" t="inlineStr">
        <is>
          <t>ТЗ</t>
        </is>
      </c>
      <c r="B25" s="6" t="inlineStr">
        <is>
          <t>Рябинина Полина Евгеньевна</t>
        </is>
      </c>
      <c r="C25" s="7" t="n">
        <v>75</v>
      </c>
      <c r="D25" s="7" t="n">
        <v>29</v>
      </c>
      <c r="E25" s="17" t="n">
        <v>0.3866666666666667</v>
      </c>
      <c r="F25" s="7" t="n">
        <v>106600</v>
      </c>
      <c r="G25" s="7" t="n">
        <v>42151.5</v>
      </c>
      <c r="H25" s="17" t="n">
        <v>0.3954174484052533</v>
      </c>
      <c r="I25" s="7" t="n">
        <v>68773.5</v>
      </c>
      <c r="J25" s="7" t="n">
        <v>-64448.5</v>
      </c>
    </row>
    <row r="26">
      <c r="A26" s="6" t="inlineStr">
        <is>
          <t>ТЗ</t>
        </is>
      </c>
      <c r="B26" s="6" t="inlineStr">
        <is>
          <t>Блинников Станислав Игоревич</t>
        </is>
      </c>
      <c r="C26" s="7" t="n">
        <v>106</v>
      </c>
      <c r="D26" s="7" t="n">
        <v>43</v>
      </c>
      <c r="E26" s="17" t="n">
        <v>0.4056603773584906</v>
      </c>
      <c r="F26" s="7" t="n">
        <v>144700</v>
      </c>
      <c r="G26" s="7" t="n">
        <v>57843</v>
      </c>
      <c r="H26" s="17" t="n">
        <v>0.3997442985487215</v>
      </c>
      <c r="I26" s="7" t="n">
        <v>94375.42105263159</v>
      </c>
      <c r="J26" s="7" t="n">
        <v>-86857</v>
      </c>
    </row>
    <row r="27">
      <c r="A27" s="6" t="inlineStr">
        <is>
          <t>ТЗ</t>
        </is>
      </c>
      <c r="B27" s="6" t="inlineStr">
        <is>
          <t>Перевалова Анастасия Владимировна</t>
        </is>
      </c>
      <c r="C27" s="7" t="n">
        <v>32</v>
      </c>
      <c r="D27" s="7" t="n">
        <v>11</v>
      </c>
      <c r="E27" s="17" t="n">
        <v>0.34375</v>
      </c>
      <c r="F27" s="7" t="n">
        <v>46400</v>
      </c>
      <c r="G27" s="7" t="n">
        <v>19085.5</v>
      </c>
      <c r="H27" s="17" t="n">
        <v>0.4113254310344828</v>
      </c>
      <c r="I27" s="7" t="n">
        <v>31139.5</v>
      </c>
      <c r="J27" s="7" t="n">
        <v>-27314.5</v>
      </c>
    </row>
    <row r="28">
      <c r="A28" s="6" t="inlineStr">
        <is>
          <t>ТЗ</t>
        </is>
      </c>
      <c r="B28" s="6" t="inlineStr">
        <is>
          <t>Черных Данила Русланович</t>
        </is>
      </c>
      <c r="C28" s="7" t="n">
        <v>122</v>
      </c>
      <c r="D28" s="7" t="n">
        <v>56</v>
      </c>
      <c r="E28" s="17" t="n">
        <v>0.459016393442623</v>
      </c>
      <c r="F28" s="7" t="n">
        <v>185000</v>
      </c>
      <c r="G28" s="7" t="n">
        <v>82069</v>
      </c>
      <c r="H28" s="17" t="n">
        <v>0.4436162162162162</v>
      </c>
      <c r="I28" s="7" t="n">
        <v>133902.052631579</v>
      </c>
      <c r="J28" s="7" t="n">
        <v>-102931</v>
      </c>
    </row>
    <row r="29">
      <c r="A29" s="6" t="inlineStr">
        <is>
          <t>ТЗ</t>
        </is>
      </c>
      <c r="B29" s="6" t="inlineStr">
        <is>
          <t>Евдокимов Илья Игоревич</t>
        </is>
      </c>
      <c r="C29" s="7" t="n">
        <v>151</v>
      </c>
      <c r="D29" s="7" t="n">
        <v>64</v>
      </c>
      <c r="E29" s="17" t="n">
        <v>0.423841059602649</v>
      </c>
      <c r="F29" s="7" t="n">
        <v>257900</v>
      </c>
      <c r="G29" s="7" t="n">
        <v>116943.5</v>
      </c>
      <c r="H29" s="17" t="n">
        <v>0.4534451337727802</v>
      </c>
      <c r="I29" s="7" t="n">
        <v>190802.552631579</v>
      </c>
      <c r="J29" s="7" t="n">
        <v>-140956.5</v>
      </c>
    </row>
    <row r="30">
      <c r="A30" s="6" t="inlineStr">
        <is>
          <t>ТЗ</t>
        </is>
      </c>
      <c r="B30" s="6" t="inlineStr">
        <is>
          <t>Мартынов Андрей Викторович</t>
        </is>
      </c>
      <c r="C30" s="7" t="n">
        <v>98</v>
      </c>
      <c r="D30" s="7" t="n">
        <v>43</v>
      </c>
      <c r="E30" s="17" t="n">
        <v>0.4387755102040816</v>
      </c>
      <c r="F30" s="7" t="n">
        <v>143800</v>
      </c>
      <c r="G30" s="7" t="n">
        <v>65370.49999999999</v>
      </c>
      <c r="H30" s="17" t="n">
        <v>0.4545931849791376</v>
      </c>
      <c r="I30" s="7" t="n">
        <v>106657.1315789474</v>
      </c>
      <c r="J30" s="7" t="n">
        <v>-78429.5</v>
      </c>
    </row>
    <row r="31">
      <c r="A31" s="6" t="inlineStr">
        <is>
          <t>ТЗ</t>
        </is>
      </c>
      <c r="B31" s="6" t="inlineStr">
        <is>
          <t>Байрамова Кристина Дмитриевна</t>
        </is>
      </c>
      <c r="C31" s="7" t="n">
        <v>46</v>
      </c>
      <c r="D31" s="7" t="n">
        <v>17</v>
      </c>
      <c r="E31" s="17" t="n">
        <v>0.3695652173913043</v>
      </c>
      <c r="F31" s="7" t="n">
        <v>59400</v>
      </c>
      <c r="G31" s="7" t="n">
        <v>27426.25</v>
      </c>
      <c r="H31" s="17" t="n">
        <v>0.4617213804713804</v>
      </c>
      <c r="I31" s="7" t="n">
        <v>44748.09210526316</v>
      </c>
      <c r="J31" s="7" t="n">
        <v>-31973.75</v>
      </c>
    </row>
    <row r="32">
      <c r="A32" s="6" t="inlineStr">
        <is>
          <t>ТЗ</t>
        </is>
      </c>
      <c r="B32" s="6" t="inlineStr">
        <is>
          <t>Кузьмичев Кирилл Константинович</t>
        </is>
      </c>
      <c r="C32" s="7" t="n">
        <v>32</v>
      </c>
      <c r="D32" s="7" t="n">
        <v>14</v>
      </c>
      <c r="E32" s="17" t="n">
        <v>0.4375</v>
      </c>
      <c r="F32" s="7" t="n">
        <v>42500</v>
      </c>
      <c r="G32" s="7" t="n">
        <v>21293.99</v>
      </c>
      <c r="H32" s="17" t="n">
        <v>0.5010350588235294</v>
      </c>
      <c r="I32" s="7" t="n">
        <v>34742.82578947368</v>
      </c>
      <c r="J32" s="7" t="n">
        <v>-21206.01</v>
      </c>
    </row>
    <row r="33">
      <c r="A33" s="6" t="inlineStr">
        <is>
          <t>ТЗ</t>
        </is>
      </c>
      <c r="B33" s="6" t="inlineStr">
        <is>
          <t>Юркова Маргарита Вадимовна</t>
        </is>
      </c>
      <c r="C33" s="7" t="n">
        <v>24</v>
      </c>
      <c r="D33" s="7" t="n">
        <v>13</v>
      </c>
      <c r="E33" s="17" t="n">
        <v>0.5416666666666666</v>
      </c>
      <c r="F33" s="7" t="n">
        <v>30200</v>
      </c>
      <c r="G33" s="7" t="n">
        <v>17482.32</v>
      </c>
      <c r="H33" s="17" t="n">
        <v>0.5788847682119205</v>
      </c>
      <c r="I33" s="7" t="n">
        <v>28523.78526315789</v>
      </c>
      <c r="J33" s="7" t="n">
        <v>-12717.68</v>
      </c>
    </row>
    <row r="34">
      <c r="A34" s="6" t="inlineStr">
        <is>
          <t>ТЗ</t>
        </is>
      </c>
      <c r="B34" s="6" t="inlineStr">
        <is>
          <t>Мельников Никита Алексеевич</t>
        </is>
      </c>
      <c r="C34" s="7" t="n">
        <v>62</v>
      </c>
      <c r="D34" s="7" t="n">
        <v>38</v>
      </c>
      <c r="E34" s="17" t="n">
        <v>0.6129032258064516</v>
      </c>
      <c r="F34" s="7" t="n">
        <v>74700</v>
      </c>
      <c r="G34" s="7" t="n">
        <v>51839</v>
      </c>
      <c r="H34" s="17" t="n">
        <v>0.6939625167336011</v>
      </c>
      <c r="I34" s="7" t="n">
        <v>84579.42105263159</v>
      </c>
      <c r="J34" s="7" t="n">
        <v>-22861</v>
      </c>
    </row>
    <row r="35">
      <c r="A35" s="6" t="inlineStr">
        <is>
          <t>ТЗ</t>
        </is>
      </c>
      <c r="B35" s="6" t="inlineStr">
        <is>
          <t>Бутенко Тамара Евгеньевна</t>
        </is>
      </c>
      <c r="C35" s="7" t="n">
        <v>8</v>
      </c>
      <c r="D35" s="7" t="n">
        <v>4</v>
      </c>
      <c r="E35" s="17" t="n">
        <v>0.5</v>
      </c>
      <c r="F35" s="7" t="n">
        <v>8800</v>
      </c>
      <c r="G35" s="7" t="n">
        <v>6354.5</v>
      </c>
      <c r="H35" s="17" t="n">
        <v>0.7221022727272727</v>
      </c>
      <c r="I35" s="7" t="n">
        <v>10367.86842105263</v>
      </c>
      <c r="J35" s="7" t="n">
        <v>-2445.5</v>
      </c>
    </row>
    <row r="36">
      <c r="A36" s="6" t="inlineStr">
        <is>
          <t>ГП</t>
        </is>
      </c>
      <c r="B36" s="6" t="inlineStr">
        <is>
          <t>Арнст Марина Николаевна</t>
        </is>
      </c>
      <c r="C36" s="7" t="n">
        <v>25</v>
      </c>
      <c r="D36" s="7" t="n">
        <v>1</v>
      </c>
      <c r="E36" s="17" t="n">
        <v>0.04</v>
      </c>
      <c r="F36" s="7" t="n">
        <v>34600</v>
      </c>
      <c r="G36" s="7" t="n">
        <v>1890</v>
      </c>
      <c r="H36" s="17" t="n">
        <v>0.0546242774566474</v>
      </c>
      <c r="I36" s="7" t="n">
        <v>3083.684210526316</v>
      </c>
      <c r="J36" s="7" t="n">
        <v>-32710</v>
      </c>
    </row>
    <row r="37">
      <c r="A37" s="6" t="inlineStr">
        <is>
          <t>ГП</t>
        </is>
      </c>
      <c r="B37" s="6" t="inlineStr">
        <is>
          <t>Плахов Петр Сергеевич</t>
        </is>
      </c>
      <c r="C37" s="7" t="n">
        <v>63</v>
      </c>
      <c r="D37" s="7" t="n">
        <v>20</v>
      </c>
      <c r="E37" s="17" t="n">
        <v>0.3174603174603174</v>
      </c>
      <c r="F37" s="7" t="n">
        <v>104200</v>
      </c>
      <c r="G37" s="7" t="n">
        <v>41541.1</v>
      </c>
      <c r="H37" s="17" t="n">
        <v>0.3986669865642994</v>
      </c>
      <c r="I37" s="7" t="n">
        <v>67777.58421052631</v>
      </c>
      <c r="J37" s="7" t="n">
        <v>-62658.9</v>
      </c>
    </row>
    <row r="38">
      <c r="A38" s="6" t="inlineStr">
        <is>
          <t>ГП</t>
        </is>
      </c>
      <c r="B38" s="6" t="inlineStr">
        <is>
          <t>Куликова Юлия Владимировна</t>
        </is>
      </c>
      <c r="C38" s="7" t="n">
        <v>80</v>
      </c>
      <c r="D38" s="7" t="n">
        <v>40</v>
      </c>
      <c r="E38" s="17" t="n">
        <v>0.5</v>
      </c>
      <c r="F38" s="7" t="n">
        <v>153200</v>
      </c>
      <c r="G38" s="7" t="n">
        <v>75186.99000000001</v>
      </c>
      <c r="H38" s="17" t="n">
        <v>0.4907766971279374</v>
      </c>
      <c r="I38" s="7" t="n">
        <v>122673.51</v>
      </c>
      <c r="J38" s="7" t="n">
        <v>-78013.00999999999</v>
      </c>
    </row>
    <row r="39">
      <c r="A39" s="6" t="inlineStr">
        <is>
          <t>ГП</t>
        </is>
      </c>
      <c r="B39" s="6" t="inlineStr">
        <is>
          <t>Обедина Татьяна Валентиновна</t>
        </is>
      </c>
      <c r="C39" s="7" t="n">
        <v>58</v>
      </c>
      <c r="D39" s="7" t="n">
        <v>30</v>
      </c>
      <c r="E39" s="17" t="n">
        <v>0.5172413793103449</v>
      </c>
      <c r="F39" s="7" t="n">
        <v>99000</v>
      </c>
      <c r="G39" s="7" t="n">
        <v>54592.73</v>
      </c>
      <c r="H39" s="17" t="n">
        <v>0.5514417171717172</v>
      </c>
      <c r="I39" s="7" t="n">
        <v>89072.34894736842</v>
      </c>
      <c r="J39" s="7" t="n">
        <v>-44407.27</v>
      </c>
    </row>
    <row r="40">
      <c r="A40" s="6" t="inlineStr">
        <is>
          <t>ГП</t>
        </is>
      </c>
      <c r="B40" s="6" t="inlineStr">
        <is>
          <t>Салимова Ксения Валерьевна</t>
        </is>
      </c>
      <c r="C40" s="7" t="n">
        <v>81</v>
      </c>
      <c r="D40" s="7" t="n">
        <v>45</v>
      </c>
      <c r="E40" s="17" t="n">
        <v>0.5555555555555556</v>
      </c>
      <c r="F40" s="7" t="n">
        <v>151800</v>
      </c>
      <c r="G40" s="7" t="n">
        <v>83717.08999999998</v>
      </c>
      <c r="H40" s="17" t="n">
        <v>0.5514959815546771</v>
      </c>
      <c r="I40" s="7" t="n">
        <v>136591.0415789473</v>
      </c>
      <c r="J40" s="7" t="n">
        <v>-68082.91000000002</v>
      </c>
    </row>
    <row r="41">
      <c r="A41" s="6" t="inlineStr">
        <is>
          <t>ГП</t>
        </is>
      </c>
      <c r="B41" s="6" t="inlineStr">
        <is>
          <t>Плахова Екатерина Александровна</t>
        </is>
      </c>
      <c r="C41" s="7" t="n">
        <v>57</v>
      </c>
      <c r="D41" s="7" t="n">
        <v>36</v>
      </c>
      <c r="E41" s="17" t="n">
        <v>0.631578947368421</v>
      </c>
      <c r="F41" s="7" t="n">
        <v>98400</v>
      </c>
      <c r="G41" s="7" t="n">
        <v>64133.5</v>
      </c>
      <c r="H41" s="17" t="n">
        <v>0.6517632113821138</v>
      </c>
      <c r="I41" s="7" t="n">
        <v>104638.8684210526</v>
      </c>
      <c r="J41" s="7" t="n">
        <v>-34266.5</v>
      </c>
    </row>
    <row r="42">
      <c r="A42" s="6" t="inlineStr">
        <is>
          <t>ГП</t>
        </is>
      </c>
      <c r="B42" s="6" t="inlineStr">
        <is>
          <t>Митяшева Елена Владимировна</t>
        </is>
      </c>
      <c r="C42" s="7" t="n">
        <v>5</v>
      </c>
      <c r="D42" s="7" t="n">
        <v>7</v>
      </c>
      <c r="E42" s="17" t="n">
        <v>1.4</v>
      </c>
      <c r="F42" s="7" t="n">
        <v>8800</v>
      </c>
      <c r="G42" s="7" t="n">
        <v>10565</v>
      </c>
      <c r="H42" s="17" t="n">
        <v>1.200568181818182</v>
      </c>
      <c r="I42" s="7" t="n">
        <v>17237.63157894737</v>
      </c>
      <c r="J42" s="7" t="n">
        <v>1765</v>
      </c>
    </row>
    <row r="43">
      <c r="A43" s="6" t="inlineStr">
        <is>
          <t>БИ</t>
        </is>
      </c>
      <c r="B43" s="6" t="inlineStr">
        <is>
          <t>Колян Андраник Сейранович</t>
        </is>
      </c>
      <c r="C43" s="7" t="n">
        <v>144</v>
      </c>
      <c r="D43" s="7" t="n">
        <v>42</v>
      </c>
      <c r="E43" s="17" t="n">
        <v>0.2916666666666667</v>
      </c>
      <c r="F43" s="7" t="n">
        <v>150000</v>
      </c>
      <c r="G43" s="7" t="n">
        <v>41515</v>
      </c>
      <c r="H43" s="17" t="n">
        <v>0.2767666666666667</v>
      </c>
      <c r="I43" s="7" t="n">
        <v>67735</v>
      </c>
      <c r="J43" s="7" t="n">
        <v>-108485</v>
      </c>
    </row>
    <row r="47">
      <c r="A47" s="16" t="inlineStr">
        <is>
          <t>Дорожная карта по дням</t>
        </is>
      </c>
    </row>
    <row r="48">
      <c r="A48" s="13" t="inlineStr">
        <is>
          <t>День</t>
        </is>
      </c>
      <c r="B48" s="13" t="inlineStr">
        <is>
          <t>Дата</t>
        </is>
      </c>
      <c r="C48" s="13" t="inlineStr">
        <is>
          <t>План ₽ накоп.</t>
        </is>
      </c>
      <c r="D48" s="13" t="inlineStr">
        <is>
          <t>Факт ₽ день</t>
        </is>
      </c>
      <c r="E48" s="13" t="inlineStr">
        <is>
          <t>Факт ₽ накоп.</t>
        </is>
      </c>
      <c r="F48" s="13" t="inlineStr">
        <is>
          <t>% ₽</t>
        </is>
      </c>
      <c r="G48" s="13" t="inlineStr">
        <is>
          <t>План трен. накоп.</t>
        </is>
      </c>
      <c r="H48" s="13" t="inlineStr">
        <is>
          <t>Факт трен. день</t>
        </is>
      </c>
      <c r="I48" s="13" t="inlineStr">
        <is>
          <t>Факт трен. накоп.</t>
        </is>
      </c>
      <c r="J48" s="13" t="inlineStr">
        <is>
          <t>% трен.</t>
        </is>
      </c>
    </row>
    <row r="49">
      <c r="A49" s="6" t="n">
        <v>1</v>
      </c>
      <c r="B49" s="6" t="inlineStr">
        <is>
          <t>01.07.2026</t>
        </is>
      </c>
      <c r="C49" s="7" t="n">
        <v>61290.32258064516</v>
      </c>
      <c r="D49" s="7" t="n">
        <v>81170.81</v>
      </c>
      <c r="E49" s="7" t="n">
        <v>81170.81</v>
      </c>
      <c r="F49" s="17" t="n">
        <v>1.324365847368421</v>
      </c>
      <c r="G49" s="7" t="n">
        <v>40.93548387096774</v>
      </c>
      <c r="H49" s="7" t="n">
        <v>52</v>
      </c>
      <c r="I49" s="7" t="n">
        <v>52</v>
      </c>
      <c r="J49" s="17" t="n">
        <v>1.270291568163908</v>
      </c>
    </row>
    <row r="50">
      <c r="A50" s="6" t="n">
        <v>2</v>
      </c>
      <c r="B50" s="6" t="inlineStr">
        <is>
          <t>02.07.2026</t>
        </is>
      </c>
      <c r="C50" s="7" t="n">
        <v>122580.6451612903</v>
      </c>
      <c r="D50" s="7" t="n">
        <v>69360.45000000001</v>
      </c>
      <c r="E50" s="7" t="n">
        <v>150531.26</v>
      </c>
      <c r="F50" s="17" t="n">
        <v>1.228018173684211</v>
      </c>
      <c r="G50" s="7" t="n">
        <v>81.87096774193549</v>
      </c>
      <c r="H50" s="7" t="n">
        <v>44</v>
      </c>
      <c r="I50" s="7" t="n">
        <v>96</v>
      </c>
      <c r="J50" s="17" t="n">
        <v>1.1725768321513</v>
      </c>
    </row>
    <row r="51">
      <c r="A51" s="6" t="n">
        <v>3</v>
      </c>
      <c r="B51" s="6" t="inlineStr">
        <is>
          <t>03.07.2026</t>
        </is>
      </c>
      <c r="C51" s="7" t="n">
        <v>183870.9677419355</v>
      </c>
      <c r="D51" s="7" t="n">
        <v>33729.37</v>
      </c>
      <c r="E51" s="7" t="n">
        <v>184260.63</v>
      </c>
      <c r="F51" s="17" t="n">
        <v>1.002119215789474</v>
      </c>
      <c r="G51" s="7" t="n">
        <v>122.8064516129032</v>
      </c>
      <c r="H51" s="7" t="n">
        <v>20</v>
      </c>
      <c r="I51" s="7" t="n">
        <v>116</v>
      </c>
      <c r="J51" s="17" t="n">
        <v>0.944575781455214</v>
      </c>
    </row>
    <row r="52">
      <c r="A52" s="6" t="n">
        <v>4</v>
      </c>
      <c r="B52" s="6" t="inlineStr">
        <is>
          <t>04.07.2026</t>
        </is>
      </c>
      <c r="C52" s="7" t="n">
        <v>245161.2903225806</v>
      </c>
      <c r="D52" s="7" t="n">
        <v>21206.63</v>
      </c>
      <c r="E52" s="7" t="n">
        <v>205467.26</v>
      </c>
      <c r="F52" s="17" t="n">
        <v>0.8380901394736843</v>
      </c>
      <c r="G52" s="7" t="n">
        <v>163.741935483871</v>
      </c>
      <c r="H52" s="7" t="n">
        <v>11</v>
      </c>
      <c r="I52" s="7" t="n">
        <v>127</v>
      </c>
      <c r="J52" s="17" t="n">
        <v>0.7756107171000788</v>
      </c>
    </row>
    <row r="53">
      <c r="A53" s="6" t="n">
        <v>5</v>
      </c>
      <c r="B53" s="6" t="inlineStr">
        <is>
          <t>05.07.2026</t>
        </is>
      </c>
      <c r="C53" s="7" t="n">
        <v>306451.6129032258</v>
      </c>
      <c r="D53" s="7" t="n">
        <v>9719.67</v>
      </c>
      <c r="E53" s="7" t="n">
        <v>215186.93</v>
      </c>
      <c r="F53" s="17" t="n">
        <v>0.7021889294736843</v>
      </c>
      <c r="G53" s="7" t="n">
        <v>204.6774193548387</v>
      </c>
      <c r="H53" s="7" t="n">
        <v>8</v>
      </c>
      <c r="I53" s="7" t="n">
        <v>135</v>
      </c>
      <c r="J53" s="17" t="n">
        <v>0.6595744680851063</v>
      </c>
    </row>
    <row r="54">
      <c r="A54" s="6" t="n">
        <v>6</v>
      </c>
      <c r="B54" s="6" t="inlineStr">
        <is>
          <t>06.07.2026</t>
        </is>
      </c>
      <c r="C54" s="7" t="n">
        <v>367741.935483871</v>
      </c>
      <c r="D54" s="7" t="n">
        <v>59969.13</v>
      </c>
      <c r="E54" s="7" t="n">
        <v>275156.0600000001</v>
      </c>
      <c r="F54" s="17" t="n">
        <v>0.7482313912280704</v>
      </c>
      <c r="G54" s="7" t="n">
        <v>245.6129032258065</v>
      </c>
      <c r="H54" s="7" t="n">
        <v>37</v>
      </c>
      <c r="I54" s="7" t="n">
        <v>172</v>
      </c>
      <c r="J54" s="17" t="n">
        <v>0.7002889414236931</v>
      </c>
    </row>
    <row r="55">
      <c r="A55" s="6" t="n">
        <v>7</v>
      </c>
      <c r="B55" s="6" t="inlineStr">
        <is>
          <t>07.07.2026</t>
        </is>
      </c>
      <c r="C55" s="7" t="n">
        <v>429032.2580645161</v>
      </c>
      <c r="D55" s="7" t="n">
        <v>79351</v>
      </c>
      <c r="E55" s="7" t="n">
        <v>354507.0600000001</v>
      </c>
      <c r="F55" s="17" t="n">
        <v>0.8262946511278197</v>
      </c>
      <c r="G55" s="7" t="n">
        <v>286.5483870967742</v>
      </c>
      <c r="H55" s="7" t="n">
        <v>53</v>
      </c>
      <c r="I55" s="7" t="n">
        <v>225</v>
      </c>
      <c r="J55" s="17" t="n">
        <v>0.7852077001013171</v>
      </c>
    </row>
    <row r="56">
      <c r="A56" s="6" t="n">
        <v>8</v>
      </c>
      <c r="B56" s="6" t="inlineStr">
        <is>
          <t>08.07.2026</t>
        </is>
      </c>
      <c r="C56" s="7" t="n">
        <v>490322.5806451613</v>
      </c>
      <c r="D56" s="7" t="n">
        <v>47119.42</v>
      </c>
      <c r="E56" s="7" t="n">
        <v>401626.48</v>
      </c>
      <c r="F56" s="17" t="n">
        <v>0.8191066368421054</v>
      </c>
      <c r="G56" s="7" t="n">
        <v>327.483870967742</v>
      </c>
      <c r="H56" s="7" t="n">
        <v>32</v>
      </c>
      <c r="I56" s="7" t="n">
        <v>257</v>
      </c>
      <c r="J56" s="17" t="n">
        <v>0.7847714736012608</v>
      </c>
    </row>
    <row r="57">
      <c r="A57" s="6" t="n">
        <v>9</v>
      </c>
      <c r="B57" s="6" t="inlineStr">
        <is>
          <t>09.07.2026</t>
        </is>
      </c>
      <c r="C57" s="7" t="n">
        <v>551612.9032258064</v>
      </c>
      <c r="D57" s="7" t="n">
        <v>64036.24999999999</v>
      </c>
      <c r="E57" s="7" t="n">
        <v>465662.73</v>
      </c>
      <c r="F57" s="17" t="n">
        <v>0.8441838964912282</v>
      </c>
      <c r="G57" s="7" t="n">
        <v>368.4193548387097</v>
      </c>
      <c r="H57" s="7" t="n">
        <v>37</v>
      </c>
      <c r="I57" s="7" t="n">
        <v>294</v>
      </c>
      <c r="J57" s="17" t="n">
        <v>0.7980036774363015</v>
      </c>
    </row>
    <row r="58">
      <c r="A58" s="6" t="n">
        <v>10</v>
      </c>
      <c r="B58" s="6" t="inlineStr">
        <is>
          <t>10.07.2026</t>
        </is>
      </c>
      <c r="C58" s="7" t="n">
        <v>612903.2258064516</v>
      </c>
      <c r="D58" s="7" t="n">
        <v>54177.55</v>
      </c>
      <c r="E58" s="7" t="n">
        <v>519840.28</v>
      </c>
      <c r="F58" s="17" t="n">
        <v>0.8481604568421053</v>
      </c>
      <c r="G58" s="7" t="n">
        <v>409.3548387096774</v>
      </c>
      <c r="H58" s="7" t="n">
        <v>34</v>
      </c>
      <c r="I58" s="7" t="n">
        <v>328</v>
      </c>
      <c r="J58" s="17" t="n">
        <v>0.8012608353033884</v>
      </c>
    </row>
    <row r="59">
      <c r="A59" s="6" t="n">
        <v>11</v>
      </c>
      <c r="B59" s="6" t="inlineStr">
        <is>
          <t>11.07.2026</t>
        </is>
      </c>
      <c r="C59" s="7" t="n">
        <v>674193.5483870967</v>
      </c>
      <c r="D59" s="7" t="n">
        <v>32242.75</v>
      </c>
      <c r="E59" s="7" t="n">
        <v>552083.03</v>
      </c>
      <c r="F59" s="17" t="n">
        <v>0.8188791354066987</v>
      </c>
      <c r="G59" s="7" t="n">
        <v>450.2903225806452</v>
      </c>
      <c r="H59" s="7" t="n">
        <v>20</v>
      </c>
      <c r="I59" s="7" t="n">
        <v>348</v>
      </c>
      <c r="J59" s="17" t="n">
        <v>0.7728347302815387</v>
      </c>
    </row>
    <row r="60">
      <c r="A60" s="6" t="n">
        <v>12</v>
      </c>
      <c r="B60" s="6" t="inlineStr">
        <is>
          <t>12.07.2026</t>
        </is>
      </c>
      <c r="C60" s="7" t="n">
        <v>735483.8709677419</v>
      </c>
      <c r="D60" s="7" t="n">
        <v>18957</v>
      </c>
      <c r="E60" s="7" t="n">
        <v>571040.03</v>
      </c>
      <c r="F60" s="17" t="n">
        <v>0.776414075877193</v>
      </c>
      <c r="G60" s="7" t="n">
        <v>491.2258064516129</v>
      </c>
      <c r="H60" s="7" t="n">
        <v>12</v>
      </c>
      <c r="I60" s="7" t="n">
        <v>360</v>
      </c>
      <c r="J60" s="17" t="n">
        <v>0.7328605200945626</v>
      </c>
    </row>
    <row r="61">
      <c r="A61" s="6" t="n">
        <v>13</v>
      </c>
      <c r="B61" s="6" t="inlineStr">
        <is>
          <t>13.07.2026</t>
        </is>
      </c>
      <c r="C61" s="7" t="n">
        <v>796774.1935483871</v>
      </c>
      <c r="D61" s="7" t="n">
        <v>59144.79</v>
      </c>
      <c r="E61" s="7" t="n">
        <v>630184.8200000001</v>
      </c>
      <c r="F61" s="17" t="n">
        <v>0.7909202194331985</v>
      </c>
      <c r="G61" s="7" t="n">
        <v>532.1612903225806</v>
      </c>
      <c r="H61" s="7" t="n">
        <v>37</v>
      </c>
      <c r="I61" s="7" t="n">
        <v>397</v>
      </c>
      <c r="J61" s="17" t="n">
        <v>0.7460144268654907</v>
      </c>
    </row>
    <row r="62">
      <c r="A62" s="6" t="n">
        <v>14</v>
      </c>
      <c r="B62" s="6" t="inlineStr">
        <is>
          <t>14.07.2026</t>
        </is>
      </c>
      <c r="C62" s="7" t="n">
        <v>858064.5161290322</v>
      </c>
      <c r="D62" s="7" t="n">
        <v>48471.2</v>
      </c>
      <c r="E62" s="7" t="n">
        <v>678656.02</v>
      </c>
      <c r="F62" s="17" t="n">
        <v>0.7909149105263158</v>
      </c>
      <c r="G62" s="7" t="n">
        <v>573.0967741935484</v>
      </c>
      <c r="H62" s="7" t="n">
        <v>29</v>
      </c>
      <c r="I62" s="7" t="n">
        <v>426</v>
      </c>
      <c r="J62" s="17" t="n">
        <v>0.7433299560959135</v>
      </c>
    </row>
    <row r="63">
      <c r="A63" s="6" t="n">
        <v>15</v>
      </c>
      <c r="B63" s="6" t="inlineStr">
        <is>
          <t>15.07.2026</t>
        </is>
      </c>
      <c r="C63" s="7" t="n">
        <v>919354.8387096775</v>
      </c>
      <c r="D63" s="7" t="n">
        <v>43821.32</v>
      </c>
      <c r="E63" s="7" t="n">
        <v>722477.34</v>
      </c>
      <c r="F63" s="17" t="n">
        <v>0.7858525452631578</v>
      </c>
      <c r="G63" s="7" t="n">
        <v>614.0322580645161</v>
      </c>
      <c r="H63" s="7" t="n">
        <v>30</v>
      </c>
      <c r="I63" s="7" t="n">
        <v>456</v>
      </c>
      <c r="J63" s="17" t="n">
        <v>0.7426319936958236</v>
      </c>
    </row>
    <row r="64">
      <c r="A64" s="6" t="n">
        <v>16</v>
      </c>
      <c r="B64" s="6" t="inlineStr">
        <is>
          <t>16.07.2026</t>
        </is>
      </c>
      <c r="C64" s="7" t="n">
        <v>980645.1612903225</v>
      </c>
      <c r="D64" s="7" t="n">
        <v>70319.67999999999</v>
      </c>
      <c r="E64" s="7" t="n">
        <v>792797.02</v>
      </c>
      <c r="F64" s="17" t="n">
        <v>0.8084443296052632</v>
      </c>
      <c r="G64" s="7" t="n">
        <v>654.9677419354839</v>
      </c>
      <c r="H64" s="7" t="n">
        <v>40</v>
      </c>
      <c r="I64" s="7" t="n">
        <v>496</v>
      </c>
      <c r="J64" s="17" t="n">
        <v>0.7572892040977147</v>
      </c>
    </row>
    <row r="65">
      <c r="A65" s="6" t="n">
        <v>17</v>
      </c>
      <c r="B65" s="6" t="inlineStr">
        <is>
          <t>17.07.2026</t>
        </is>
      </c>
      <c r="C65" s="7" t="n">
        <v>1041935.483870968</v>
      </c>
      <c r="D65" s="7" t="n">
        <v>38330.95</v>
      </c>
      <c r="E65" s="7" t="n">
        <v>831127.97</v>
      </c>
      <c r="F65" s="17" t="n">
        <v>0.7976769990712074</v>
      </c>
      <c r="G65" s="7" t="n">
        <v>695.9032258064516</v>
      </c>
      <c r="H65" s="7" t="n">
        <v>25</v>
      </c>
      <c r="I65" s="7" t="n">
        <v>521</v>
      </c>
      <c r="J65" s="17" t="n">
        <v>0.7486673156260141</v>
      </c>
    </row>
    <row r="66">
      <c r="A66" s="6" t="n">
        <v>18</v>
      </c>
      <c r="B66" s="6" t="inlineStr">
        <is>
          <t>18.07.2026</t>
        </is>
      </c>
      <c r="C66" s="7" t="n">
        <v>1103225.806451613</v>
      </c>
      <c r="D66" s="7" t="n">
        <v>23371.25</v>
      </c>
      <c r="E66" s="7" t="n">
        <v>854499.22</v>
      </c>
      <c r="F66" s="17" t="n">
        <v>0.7745460766081872</v>
      </c>
      <c r="G66" s="7" t="n">
        <v>736.8387096774194</v>
      </c>
      <c r="H66" s="7" t="n">
        <v>14</v>
      </c>
      <c r="I66" s="7" t="n">
        <v>535</v>
      </c>
      <c r="J66" s="17" t="n">
        <v>0.7260747745381315</v>
      </c>
    </row>
    <row r="67">
      <c r="A67" s="6" t="n">
        <v>19</v>
      </c>
      <c r="B67" s="6" t="inlineStr">
        <is>
          <t>19.07.2026</t>
        </is>
      </c>
      <c r="C67" s="7" t="n">
        <v>1164516.129032258</v>
      </c>
      <c r="D67" s="7" t="n">
        <v>26501.25</v>
      </c>
      <c r="E67" s="7" t="n">
        <v>881000.47</v>
      </c>
      <c r="F67" s="17" t="n">
        <v>0.7565377997229916</v>
      </c>
      <c r="G67" s="7" t="n">
        <v>777.7741935483871</v>
      </c>
      <c r="H67" s="7" t="n">
        <v>18</v>
      </c>
      <c r="I67" s="7" t="n">
        <v>553</v>
      </c>
      <c r="J67" s="17" t="n">
        <v>0.711003276512795</v>
      </c>
    </row>
    <row r="68">
      <c r="A68" s="6" t="n">
        <v>20</v>
      </c>
      <c r="B68" s="6" t="inlineStr">
        <is>
          <t>20.07.2026</t>
        </is>
      </c>
      <c r="C68" s="7" t="n">
        <v>1225806.451612903</v>
      </c>
      <c r="D68" s="7" t="n">
        <v>0</v>
      </c>
      <c r="E68" s="7" t="n">
        <v>881000.47</v>
      </c>
      <c r="F68" s="17" t="n">
        <v>0.718710909736842</v>
      </c>
      <c r="G68" s="7" t="n">
        <v>818.7096774193549</v>
      </c>
      <c r="H68" s="7" t="n">
        <v>0</v>
      </c>
      <c r="I68" s="7" t="n">
        <v>553</v>
      </c>
      <c r="J68" s="17" t="n">
        <v>0.6754531126871552</v>
      </c>
    </row>
    <row r="69">
      <c r="A69" s="6" t="n">
        <v>21</v>
      </c>
      <c r="B69" s="6" t="inlineStr">
        <is>
          <t>21.07.2026</t>
        </is>
      </c>
      <c r="C69" s="7" t="n">
        <v>1287096.774193548</v>
      </c>
      <c r="D69" s="7" t="n">
        <v>0</v>
      </c>
      <c r="E69" s="7" t="n">
        <v>881000.47</v>
      </c>
      <c r="F69" s="17" t="n">
        <v>0.6844865807017544</v>
      </c>
      <c r="G69" s="7" t="n">
        <v>859.6451612903226</v>
      </c>
      <c r="H69" s="7" t="n">
        <v>0</v>
      </c>
      <c r="I69" s="7" t="n">
        <v>553</v>
      </c>
      <c r="J69" s="17" t="n">
        <v>0.6432886787496717</v>
      </c>
    </row>
    <row r="70">
      <c r="A70" s="6" t="n">
        <v>22</v>
      </c>
      <c r="B70" s="6" t="inlineStr">
        <is>
          <t>22.07.2026</t>
        </is>
      </c>
      <c r="C70" s="7" t="n">
        <v>1348387.096774193</v>
      </c>
      <c r="D70" s="7" t="n">
        <v>0</v>
      </c>
      <c r="E70" s="7" t="n">
        <v>881000.47</v>
      </c>
      <c r="F70" s="17" t="n">
        <v>0.6533735543062201</v>
      </c>
      <c r="G70" s="7" t="n">
        <v>900.5806451612904</v>
      </c>
      <c r="H70" s="7" t="n">
        <v>0</v>
      </c>
      <c r="I70" s="7" t="n">
        <v>553</v>
      </c>
      <c r="J70" s="17" t="n">
        <v>0.6140482842610502</v>
      </c>
    </row>
    <row r="71">
      <c r="A71" s="6" t="n">
        <v>23</v>
      </c>
      <c r="B71" s="6" t="inlineStr">
        <is>
          <t>23.07.2026</t>
        </is>
      </c>
      <c r="C71" s="7" t="n">
        <v>1409677.419354839</v>
      </c>
      <c r="D71" s="7" t="n">
        <v>0</v>
      </c>
      <c r="E71" s="7" t="n">
        <v>881000.47</v>
      </c>
      <c r="F71" s="17" t="n">
        <v>0.6249660084668192</v>
      </c>
      <c r="G71" s="7" t="n">
        <v>941.516129032258</v>
      </c>
      <c r="H71" s="7" t="n">
        <v>0</v>
      </c>
      <c r="I71" s="7" t="n">
        <v>553</v>
      </c>
      <c r="J71" s="17" t="n">
        <v>0.5873505327714393</v>
      </c>
    </row>
    <row r="72">
      <c r="A72" s="6" t="n">
        <v>24</v>
      </c>
      <c r="B72" s="6" t="inlineStr">
        <is>
          <t>24.07.2026</t>
        </is>
      </c>
      <c r="C72" s="7" t="n">
        <v>1470967.741935484</v>
      </c>
      <c r="D72" s="7" t="n">
        <v>0</v>
      </c>
      <c r="E72" s="7" t="n">
        <v>881000.47</v>
      </c>
      <c r="F72" s="17" t="n">
        <v>0.598925758114035</v>
      </c>
      <c r="G72" s="7" t="n">
        <v>982.4516129032259</v>
      </c>
      <c r="H72" s="7" t="n">
        <v>0</v>
      </c>
      <c r="I72" s="7" t="n">
        <v>553</v>
      </c>
      <c r="J72" s="17" t="n">
        <v>0.5628775939059627</v>
      </c>
    </row>
    <row r="73">
      <c r="A73" s="6" t="n">
        <v>25</v>
      </c>
      <c r="B73" s="6" t="inlineStr">
        <is>
          <t>25.07.2026</t>
        </is>
      </c>
      <c r="C73" s="7" t="n">
        <v>1532258.064516129</v>
      </c>
      <c r="D73" s="7" t="n">
        <v>0</v>
      </c>
      <c r="E73" s="7" t="n">
        <v>881000.47</v>
      </c>
      <c r="F73" s="17" t="n">
        <v>0.5749687277894737</v>
      </c>
      <c r="G73" s="7" t="n">
        <v>1023.387096774194</v>
      </c>
      <c r="H73" s="7" t="n">
        <v>0</v>
      </c>
      <c r="I73" s="7" t="n">
        <v>553</v>
      </c>
      <c r="J73" s="17" t="n">
        <v>0.5403624901497242</v>
      </c>
    </row>
    <row r="74">
      <c r="A74" s="6" t="n">
        <v>26</v>
      </c>
      <c r="B74" s="6" t="inlineStr">
        <is>
          <t>26.07.2026</t>
        </is>
      </c>
      <c r="C74" s="7" t="n">
        <v>1593548.387096774</v>
      </c>
      <c r="D74" s="7" t="n">
        <v>0</v>
      </c>
      <c r="E74" s="7" t="n">
        <v>881000.47</v>
      </c>
      <c r="F74" s="17" t="n">
        <v>0.5528545459514169</v>
      </c>
      <c r="G74" s="7" t="n">
        <v>1064.322580645161</v>
      </c>
      <c r="H74" s="7" t="n">
        <v>0</v>
      </c>
      <c r="I74" s="7" t="n">
        <v>553</v>
      </c>
      <c r="J74" s="17" t="n">
        <v>0.5195793174516579</v>
      </c>
    </row>
    <row r="75">
      <c r="A75" s="6" t="n">
        <v>27</v>
      </c>
      <c r="B75" s="6" t="inlineStr">
        <is>
          <t>27.07.2026</t>
        </is>
      </c>
      <c r="C75" s="7" t="n">
        <v>1654838.709677419</v>
      </c>
      <c r="D75" s="7" t="n">
        <v>0</v>
      </c>
      <c r="E75" s="7" t="n">
        <v>881000.47</v>
      </c>
      <c r="F75" s="17" t="n">
        <v>0.5323784516569201</v>
      </c>
      <c r="G75" s="7" t="n">
        <v>1105.258064516129</v>
      </c>
      <c r="H75" s="7" t="n">
        <v>0</v>
      </c>
      <c r="I75" s="7" t="n">
        <v>553</v>
      </c>
      <c r="J75" s="17" t="n">
        <v>0.5003356390275224</v>
      </c>
    </row>
    <row r="76">
      <c r="A76" s="6" t="n">
        <v>28</v>
      </c>
      <c r="B76" s="6" t="inlineStr">
        <is>
          <t>28.07.2026</t>
        </is>
      </c>
      <c r="C76" s="7" t="n">
        <v>1716129.032258064</v>
      </c>
      <c r="D76" s="7" t="n">
        <v>0</v>
      </c>
      <c r="E76" s="7" t="n">
        <v>881000.47</v>
      </c>
      <c r="F76" s="17" t="n">
        <v>0.5133649355263158</v>
      </c>
      <c r="G76" s="7" t="n">
        <v>1146.193548387097</v>
      </c>
      <c r="H76" s="7" t="n">
        <v>0</v>
      </c>
      <c r="I76" s="7" t="n">
        <v>553</v>
      </c>
      <c r="J76" s="17" t="n">
        <v>0.4824665090622537</v>
      </c>
    </row>
    <row r="77">
      <c r="A77" s="6" t="n">
        <v>29</v>
      </c>
      <c r="B77" s="6" t="inlineStr">
        <is>
          <t>29.07.2026</t>
        </is>
      </c>
      <c r="C77" s="7" t="n">
        <v>1777419.35483871</v>
      </c>
      <c r="D77" s="7" t="n">
        <v>0</v>
      </c>
      <c r="E77" s="7" t="n">
        <v>881000.47</v>
      </c>
      <c r="F77" s="17" t="n">
        <v>0.495662696370236</v>
      </c>
      <c r="G77" s="7" t="n">
        <v>1187.129032258065</v>
      </c>
      <c r="H77" s="7" t="n">
        <v>0</v>
      </c>
      <c r="I77" s="7" t="n">
        <v>553</v>
      </c>
      <c r="J77" s="17" t="n">
        <v>0.4658297328876932</v>
      </c>
    </row>
    <row r="78">
      <c r="A78" s="6" t="n">
        <v>30</v>
      </c>
      <c r="B78" s="6" t="inlineStr">
        <is>
          <t>30.07.2026</t>
        </is>
      </c>
      <c r="C78" s="7" t="n">
        <v>1838709.677419355</v>
      </c>
      <c r="D78" s="7" t="n">
        <v>0</v>
      </c>
      <c r="E78" s="7" t="n">
        <v>881000.47</v>
      </c>
      <c r="F78" s="17" t="n">
        <v>0.479140606491228</v>
      </c>
      <c r="G78" s="7" t="n">
        <v>1228.064516129032</v>
      </c>
      <c r="H78" s="7" t="n">
        <v>0</v>
      </c>
      <c r="I78" s="7" t="n">
        <v>553</v>
      </c>
      <c r="J78" s="17" t="n">
        <v>0.4503020751247702</v>
      </c>
    </row>
    <row r="79">
      <c r="A79" s="6" t="n">
        <v>31</v>
      </c>
      <c r="B79" s="6" t="inlineStr">
        <is>
          <t>31.07.2026</t>
        </is>
      </c>
      <c r="C79" s="7" t="n">
        <v>1900000</v>
      </c>
      <c r="D79" s="7" t="n">
        <v>0</v>
      </c>
      <c r="E79" s="7" t="n">
        <v>881000.47</v>
      </c>
      <c r="F79" s="17" t="n">
        <v>0.4636844578947368</v>
      </c>
      <c r="G79" s="7" t="n">
        <v>1269</v>
      </c>
      <c r="H79" s="7" t="n">
        <v>0</v>
      </c>
      <c r="I79" s="7" t="n">
        <v>553</v>
      </c>
      <c r="J79" s="17" t="n">
        <v>0.4357762017336486</v>
      </c>
    </row>
  </sheetData>
  <conditionalFormatting sqref="B8">
    <cfRule type="dataBar" priority="1">
      <dataBar showValue="1">
        <cfvo type="num" val="0"/>
        <cfvo type="num" val="1"/>
        <color rgb="00B7E4C7"/>
      </dataBar>
    </cfRule>
  </conditionalFormatting>
  <conditionalFormatting sqref="B11">
    <cfRule type="dataBar" priority="2">
      <dataBar showValue="1">
        <cfvo type="num" val="0"/>
        <cfvo type="num" val="1"/>
        <color rgb="00B7E4C7"/>
      </dataBar>
    </cfRule>
  </conditionalFormatting>
  <conditionalFormatting sqref="D17:D19">
    <cfRule type="dataBar" priority="3">
      <dataBar showValue="1">
        <cfvo type="num" val="0"/>
        <cfvo type="num" val="1"/>
        <color rgb="00B7E4C7"/>
      </dataBar>
    </cfRule>
  </conditionalFormatting>
  <conditionalFormatting sqref="G17:G19">
    <cfRule type="dataBar" priority="3">
      <dataBar showValue="1">
        <cfvo type="num" val="0"/>
        <cfvo type="num" val="1"/>
        <color rgb="00B7E4C7"/>
      </dataBar>
    </cfRule>
  </conditionalFormatting>
  <conditionalFormatting sqref="E25:E43">
    <cfRule type="dataBar" priority="5">
      <dataBar showValue="1">
        <cfvo type="num" val="0"/>
        <cfvo type="num" val="1"/>
        <color rgb="00B7E4C7"/>
      </dataBar>
    </cfRule>
  </conditionalFormatting>
  <conditionalFormatting sqref="H25:H43">
    <cfRule type="dataBar" priority="5">
      <dataBar showValue="1">
        <cfvo type="num" val="0"/>
        <cfvo type="num" val="1"/>
        <color rgb="00B7E4C7"/>
      </dataBar>
    </cfRule>
  </conditionalFormatting>
  <conditionalFormatting sqref="F49:F79">
    <cfRule type="dataBar" priority="7">
      <dataBar showValue="1">
        <cfvo type="num" val="0"/>
        <cfvo type="num" val="1"/>
        <color rgb="00B7E4C7"/>
      </dataBar>
    </cfRule>
  </conditionalFormatting>
  <conditionalFormatting sqref="J49:J79">
    <cfRule type="dataBar" priority="7">
      <dataBar showValue="1">
        <cfvo type="num" val="0"/>
        <cfvo type="num" val="1"/>
        <color rgb="00B7E4C7"/>
      </dataBar>
    </cfRule>
  </conditionalFormatting>
  <pageMargins left="0.75" right="0.75" top="1" bottom="1" header="0.5" footer="0.5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2026-07-20T06:23:42Z</dcterms:created>
  <dcterms:modified xsi:type="dcterms:W3CDTF">2026-07-20T06:23:43Z</dcterms:modified>
</cp:coreProperties>
</file>